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MSA-Note7\Desktop\"/>
    </mc:Choice>
  </mc:AlternateContent>
  <xr:revisionPtr revIDLastSave="0" documentId="8_{AE047C5A-FF29-4458-AEBB-244B13BC7EB3}" xr6:coauthVersionLast="43" xr6:coauthVersionMax="43" xr10:uidLastSave="{00000000-0000-0000-0000-000000000000}"/>
  <workbookProtection workbookAlgorithmName="SHA-512" workbookHashValue="zu+xJU+LxJzWEFlmNazOUwpa6PjN6C49uRZKjrUzLXMKMMozJTWUxcsUQwB7oPoBTLZ+UJ+F3csU64sB9YJ43A==" workbookSaltValue="jioFRgukAjkcWJUoT03fug==" workbookSpinCount="100000" lockStructure="1"/>
  <bookViews>
    <workbookView xWindow="-120" yWindow="-120" windowWidth="20730" windowHeight="11160" tabRatio="757" xr2:uid="{00000000-000D-0000-FFFF-FFFF00000000}"/>
  </bookViews>
  <sheets>
    <sheet name="参考）入力マニュアル" sheetId="4" r:id="rId1"/>
    <sheet name="入力シート" sheetId="1" r:id="rId2"/>
    <sheet name="確認シート（印刷版）" sheetId="11" r:id="rId3"/>
    <sheet name="WORK1" sheetId="16" state="hidden" r:id="rId4"/>
  </sheets>
  <definedNames>
    <definedName name="_xlnm.Print_Area" localSheetId="2">'確認シート（印刷版）'!$A$1:$CR$61</definedName>
    <definedName name="_xlnm.Print_Area" localSheetId="0">'参考）入力マニュアル'!$A$1:$BC$185</definedName>
    <definedName name="_xlnm.Print_Area" localSheetId="1">入力シート!$A$1:$BD$61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" i="16" l="1"/>
  <c r="K10" i="16" l="1"/>
  <c r="A44" i="16"/>
  <c r="B44" i="16"/>
  <c r="D44" i="16"/>
  <c r="E44" i="16"/>
  <c r="G44" i="16"/>
  <c r="H44" i="16"/>
  <c r="J44" i="16"/>
  <c r="K44" i="16"/>
  <c r="M44" i="16"/>
  <c r="N44" i="16"/>
  <c r="P44" i="16"/>
  <c r="Q44" i="16"/>
  <c r="A45" i="16"/>
  <c r="B45" i="16"/>
  <c r="D45" i="16"/>
  <c r="E45" i="16"/>
  <c r="G45" i="16"/>
  <c r="H45" i="16"/>
  <c r="J45" i="16"/>
  <c r="K45" i="16"/>
  <c r="M45" i="16"/>
  <c r="N45" i="16"/>
  <c r="P45" i="16"/>
  <c r="Q45" i="16"/>
  <c r="A46" i="16"/>
  <c r="B46" i="16"/>
  <c r="D46" i="16"/>
  <c r="E46" i="16"/>
  <c r="G46" i="16"/>
  <c r="H46" i="16"/>
  <c r="J46" i="16"/>
  <c r="K46" i="16"/>
  <c r="M46" i="16"/>
  <c r="N46" i="16"/>
  <c r="P46" i="16"/>
  <c r="Q46" i="16"/>
  <c r="A47" i="16"/>
  <c r="B47" i="16"/>
  <c r="D47" i="16"/>
  <c r="E47" i="16"/>
  <c r="G47" i="16"/>
  <c r="H47" i="16"/>
  <c r="J47" i="16"/>
  <c r="K47" i="16"/>
  <c r="M47" i="16"/>
  <c r="N47" i="16"/>
  <c r="P47" i="16"/>
  <c r="Q47" i="16"/>
  <c r="A48" i="16"/>
  <c r="B48" i="16"/>
  <c r="D48" i="16"/>
  <c r="E48" i="16"/>
  <c r="G48" i="16"/>
  <c r="H48" i="16"/>
  <c r="J48" i="16"/>
  <c r="K48" i="16"/>
  <c r="M48" i="16"/>
  <c r="N48" i="16"/>
  <c r="P48" i="16"/>
  <c r="Q48" i="16"/>
  <c r="A49" i="16"/>
  <c r="B49" i="16"/>
  <c r="D49" i="16"/>
  <c r="E49" i="16"/>
  <c r="G49" i="16"/>
  <c r="H49" i="16"/>
  <c r="J49" i="16"/>
  <c r="K49" i="16"/>
  <c r="M49" i="16"/>
  <c r="N49" i="16"/>
  <c r="P49" i="16"/>
  <c r="Q49" i="16"/>
  <c r="A50" i="16"/>
  <c r="B50" i="16"/>
  <c r="D50" i="16"/>
  <c r="E50" i="16"/>
  <c r="G50" i="16"/>
  <c r="H50" i="16"/>
  <c r="J50" i="16"/>
  <c r="K50" i="16"/>
  <c r="M50" i="16"/>
  <c r="N50" i="16"/>
  <c r="P50" i="16"/>
  <c r="Q50" i="16"/>
  <c r="A51" i="16"/>
  <c r="B51" i="16"/>
  <c r="D51" i="16"/>
  <c r="E51" i="16"/>
  <c r="G51" i="16"/>
  <c r="H51" i="16"/>
  <c r="J51" i="16"/>
  <c r="K51" i="16"/>
  <c r="M51" i="16"/>
  <c r="N51" i="16"/>
  <c r="P51" i="16"/>
  <c r="Q51" i="16"/>
  <c r="A52" i="16"/>
  <c r="B52" i="16"/>
  <c r="D52" i="16"/>
  <c r="E52" i="16"/>
  <c r="G52" i="16"/>
  <c r="H52" i="16"/>
  <c r="J52" i="16"/>
  <c r="K52" i="16"/>
  <c r="M52" i="16"/>
  <c r="N52" i="16"/>
  <c r="P52" i="16"/>
  <c r="Q52" i="16"/>
  <c r="A53" i="16"/>
  <c r="B53" i="16"/>
  <c r="D53" i="16"/>
  <c r="E53" i="16"/>
  <c r="G53" i="16"/>
  <c r="H53" i="16"/>
  <c r="J53" i="16"/>
  <c r="K53" i="16"/>
  <c r="M53" i="16"/>
  <c r="N53" i="16"/>
  <c r="P53" i="16"/>
  <c r="Q53" i="16"/>
  <c r="F9" i="11"/>
  <c r="F18" i="11"/>
  <c r="F17" i="11"/>
  <c r="F16" i="11"/>
  <c r="F15" i="11"/>
  <c r="F14" i="11"/>
  <c r="F13" i="11"/>
  <c r="F12" i="11"/>
  <c r="F11" i="11"/>
  <c r="F10" i="11"/>
  <c r="F8" i="11"/>
  <c r="F7" i="11"/>
  <c r="F6" i="11"/>
  <c r="F5" i="11"/>
  <c r="F4" i="11"/>
  <c r="F3" i="11"/>
  <c r="I53" i="16" l="1"/>
  <c r="C53" i="16"/>
  <c r="O47" i="16"/>
  <c r="C48" i="16"/>
  <c r="I45" i="16"/>
  <c r="I50" i="16"/>
  <c r="C45" i="16"/>
  <c r="O50" i="16"/>
  <c r="C49" i="16"/>
  <c r="C44" i="16"/>
  <c r="C52" i="16"/>
  <c r="I46" i="16"/>
  <c r="I49" i="16"/>
  <c r="O51" i="16"/>
  <c r="O46" i="16"/>
  <c r="C51" i="16"/>
  <c r="O48" i="16"/>
  <c r="O52" i="16"/>
  <c r="O49" i="16"/>
  <c r="I47" i="16"/>
  <c r="I44" i="16"/>
  <c r="O53" i="16"/>
  <c r="I48" i="16"/>
  <c r="I51" i="16"/>
  <c r="C46" i="16"/>
  <c r="I52" i="16"/>
  <c r="C50" i="16"/>
  <c r="C47" i="16"/>
  <c r="O44" i="16"/>
  <c r="O45" i="16"/>
  <c r="P43" i="16"/>
  <c r="N43" i="16"/>
  <c r="M43" i="16"/>
  <c r="Q43" i="16"/>
  <c r="J43" i="16"/>
  <c r="H43" i="16"/>
  <c r="G43" i="16"/>
  <c r="K43" i="16"/>
  <c r="D43" i="16"/>
  <c r="B43" i="16"/>
  <c r="A43" i="16"/>
  <c r="E43" i="16"/>
  <c r="P42" i="16"/>
  <c r="N42" i="16"/>
  <c r="M42" i="16"/>
  <c r="Q42" i="16"/>
  <c r="J42" i="16"/>
  <c r="H42" i="16"/>
  <c r="G42" i="16"/>
  <c r="K42" i="16"/>
  <c r="D42" i="16"/>
  <c r="B42" i="16"/>
  <c r="A42" i="16"/>
  <c r="E42" i="16"/>
  <c r="P41" i="16"/>
  <c r="N41" i="16"/>
  <c r="M41" i="16"/>
  <c r="Q41" i="16"/>
  <c r="J41" i="16"/>
  <c r="H41" i="16"/>
  <c r="G41" i="16"/>
  <c r="K41" i="16"/>
  <c r="D41" i="16"/>
  <c r="B41" i="16"/>
  <c r="A41" i="16"/>
  <c r="E41" i="16"/>
  <c r="P40" i="16"/>
  <c r="N40" i="16"/>
  <c r="M40" i="16"/>
  <c r="Q40" i="16"/>
  <c r="J40" i="16"/>
  <c r="H40" i="16"/>
  <c r="G40" i="16"/>
  <c r="K40" i="16"/>
  <c r="D40" i="16"/>
  <c r="B40" i="16"/>
  <c r="A40" i="16"/>
  <c r="E40" i="16"/>
  <c r="P39" i="16"/>
  <c r="N39" i="16"/>
  <c r="M39" i="16"/>
  <c r="Q39" i="16"/>
  <c r="J39" i="16"/>
  <c r="H39" i="16"/>
  <c r="G39" i="16"/>
  <c r="K39" i="16"/>
  <c r="D39" i="16"/>
  <c r="B39" i="16"/>
  <c r="A39" i="16"/>
  <c r="E39" i="16"/>
  <c r="P38" i="16"/>
  <c r="N38" i="16"/>
  <c r="M38" i="16"/>
  <c r="Q38" i="16"/>
  <c r="J38" i="16"/>
  <c r="H38" i="16"/>
  <c r="G38" i="16"/>
  <c r="K38" i="16"/>
  <c r="D38" i="16"/>
  <c r="B38" i="16"/>
  <c r="A38" i="16"/>
  <c r="E38" i="16"/>
  <c r="P37" i="16"/>
  <c r="N37" i="16"/>
  <c r="M37" i="16"/>
  <c r="Q37" i="16"/>
  <c r="J37" i="16"/>
  <c r="H37" i="16"/>
  <c r="G37" i="16"/>
  <c r="K37" i="16"/>
  <c r="D37" i="16"/>
  <c r="B37" i="16"/>
  <c r="A37" i="16"/>
  <c r="E37" i="16"/>
  <c r="P36" i="16"/>
  <c r="N36" i="16"/>
  <c r="M36" i="16"/>
  <c r="Q36" i="16"/>
  <c r="J36" i="16"/>
  <c r="H36" i="16"/>
  <c r="G36" i="16"/>
  <c r="K36" i="16"/>
  <c r="D36" i="16"/>
  <c r="B36" i="16"/>
  <c r="A36" i="16"/>
  <c r="E36" i="16"/>
  <c r="P35" i="16"/>
  <c r="N35" i="16"/>
  <c r="M35" i="16"/>
  <c r="Q35" i="16"/>
  <c r="J35" i="16"/>
  <c r="H35" i="16"/>
  <c r="G35" i="16"/>
  <c r="K35" i="16"/>
  <c r="D35" i="16"/>
  <c r="B35" i="16"/>
  <c r="A35" i="16"/>
  <c r="E35" i="16"/>
  <c r="P34" i="16"/>
  <c r="N34" i="16"/>
  <c r="M34" i="16"/>
  <c r="Q34" i="16"/>
  <c r="J34" i="16"/>
  <c r="H34" i="16"/>
  <c r="G34" i="16"/>
  <c r="K34" i="16"/>
  <c r="D34" i="16"/>
  <c r="B34" i="16"/>
  <c r="A34" i="16"/>
  <c r="E34" i="16"/>
  <c r="P33" i="16"/>
  <c r="N33" i="16"/>
  <c r="M33" i="16"/>
  <c r="Q33" i="16"/>
  <c r="J33" i="16"/>
  <c r="H33" i="16"/>
  <c r="G33" i="16"/>
  <c r="K33" i="16"/>
  <c r="D33" i="16"/>
  <c r="B33" i="16"/>
  <c r="A33" i="16"/>
  <c r="E33" i="16"/>
  <c r="P32" i="16"/>
  <c r="N32" i="16"/>
  <c r="M32" i="16"/>
  <c r="Q32" i="16"/>
  <c r="J32" i="16"/>
  <c r="H32" i="16"/>
  <c r="G32" i="16"/>
  <c r="K32" i="16"/>
  <c r="D32" i="16"/>
  <c r="B32" i="16"/>
  <c r="A32" i="16"/>
  <c r="E32" i="16"/>
  <c r="P31" i="16"/>
  <c r="N31" i="16"/>
  <c r="M31" i="16"/>
  <c r="Q31" i="16"/>
  <c r="J31" i="16"/>
  <c r="H31" i="16"/>
  <c r="G31" i="16"/>
  <c r="K31" i="16"/>
  <c r="D31" i="16"/>
  <c r="B31" i="16"/>
  <c r="A31" i="16"/>
  <c r="E31" i="16"/>
  <c r="P30" i="16"/>
  <c r="N30" i="16"/>
  <c r="M30" i="16"/>
  <c r="Q30" i="16"/>
  <c r="J30" i="16"/>
  <c r="H30" i="16"/>
  <c r="G30" i="16"/>
  <c r="K30" i="16"/>
  <c r="D30" i="16"/>
  <c r="B30" i="16"/>
  <c r="A30" i="16"/>
  <c r="E30" i="16"/>
  <c r="P29" i="16"/>
  <c r="N29" i="16"/>
  <c r="M29" i="16"/>
  <c r="Q29" i="16"/>
  <c r="J29" i="16"/>
  <c r="H29" i="16"/>
  <c r="G29" i="16"/>
  <c r="K29" i="16"/>
  <c r="D29" i="16"/>
  <c r="B29" i="16"/>
  <c r="A29" i="16"/>
  <c r="E29" i="16"/>
  <c r="P28" i="16"/>
  <c r="N28" i="16"/>
  <c r="M28" i="16"/>
  <c r="Q28" i="16"/>
  <c r="J28" i="16"/>
  <c r="H28" i="16"/>
  <c r="G28" i="16"/>
  <c r="K28" i="16"/>
  <c r="D28" i="16"/>
  <c r="B28" i="16"/>
  <c r="A28" i="16"/>
  <c r="E28" i="16"/>
  <c r="P27" i="16"/>
  <c r="N27" i="16"/>
  <c r="M27" i="16"/>
  <c r="Q27" i="16"/>
  <c r="J27" i="16"/>
  <c r="H27" i="16"/>
  <c r="G27" i="16"/>
  <c r="K27" i="16"/>
  <c r="D27" i="16"/>
  <c r="B27" i="16"/>
  <c r="A27" i="16"/>
  <c r="E27" i="16"/>
  <c r="P26" i="16"/>
  <c r="N26" i="16"/>
  <c r="M26" i="16"/>
  <c r="Q26" i="16"/>
  <c r="J26" i="16"/>
  <c r="H26" i="16"/>
  <c r="G26" i="16"/>
  <c r="K26" i="16"/>
  <c r="D26" i="16"/>
  <c r="B26" i="16"/>
  <c r="A26" i="16"/>
  <c r="E26" i="16"/>
  <c r="P25" i="16"/>
  <c r="N25" i="16"/>
  <c r="M25" i="16"/>
  <c r="Q25" i="16"/>
  <c r="J25" i="16"/>
  <c r="H25" i="16"/>
  <c r="G25" i="16"/>
  <c r="K25" i="16"/>
  <c r="D25" i="16"/>
  <c r="B25" i="16"/>
  <c r="A25" i="16"/>
  <c r="E25" i="16"/>
  <c r="P24" i="16"/>
  <c r="N24" i="16"/>
  <c r="M24" i="16"/>
  <c r="Q24" i="16"/>
  <c r="J24" i="16"/>
  <c r="H24" i="16"/>
  <c r="G24" i="16"/>
  <c r="K24" i="16"/>
  <c r="D24" i="16"/>
  <c r="B24" i="16"/>
  <c r="A24" i="16"/>
  <c r="E24" i="16"/>
  <c r="P23" i="16"/>
  <c r="N23" i="16"/>
  <c r="M23" i="16"/>
  <c r="Q23" i="16"/>
  <c r="J23" i="16"/>
  <c r="H23" i="16"/>
  <c r="G23" i="16"/>
  <c r="K23" i="16"/>
  <c r="D23" i="16"/>
  <c r="B23" i="16"/>
  <c r="A23" i="16"/>
  <c r="E23" i="16"/>
  <c r="P22" i="16"/>
  <c r="N22" i="16"/>
  <c r="M22" i="16"/>
  <c r="Q22" i="16"/>
  <c r="J22" i="16"/>
  <c r="H22" i="16"/>
  <c r="G22" i="16"/>
  <c r="K22" i="16"/>
  <c r="D22" i="16"/>
  <c r="B22" i="16"/>
  <c r="A22" i="16"/>
  <c r="E22" i="16"/>
  <c r="P21" i="16"/>
  <c r="N21" i="16"/>
  <c r="M21" i="16"/>
  <c r="Q21" i="16"/>
  <c r="J21" i="16"/>
  <c r="H21" i="16"/>
  <c r="G21" i="16"/>
  <c r="K21" i="16"/>
  <c r="D21" i="16"/>
  <c r="B21" i="16"/>
  <c r="A21" i="16"/>
  <c r="E21" i="16"/>
  <c r="P20" i="16"/>
  <c r="N20" i="16"/>
  <c r="M20" i="16"/>
  <c r="Q20" i="16"/>
  <c r="J20" i="16"/>
  <c r="H20" i="16"/>
  <c r="G20" i="16"/>
  <c r="K20" i="16"/>
  <c r="D20" i="16"/>
  <c r="B20" i="16"/>
  <c r="A20" i="16"/>
  <c r="E20" i="16"/>
  <c r="P19" i="16"/>
  <c r="N19" i="16"/>
  <c r="M19" i="16"/>
  <c r="Q19" i="16"/>
  <c r="J19" i="16"/>
  <c r="H19" i="16"/>
  <c r="G19" i="16"/>
  <c r="K19" i="16"/>
  <c r="D19" i="16"/>
  <c r="B19" i="16"/>
  <c r="A19" i="16"/>
  <c r="E19" i="16"/>
  <c r="P18" i="16"/>
  <c r="N18" i="16"/>
  <c r="M18" i="16"/>
  <c r="Q18" i="16"/>
  <c r="J18" i="16"/>
  <c r="H18" i="16"/>
  <c r="G18" i="16"/>
  <c r="K18" i="16"/>
  <c r="D18" i="16"/>
  <c r="B18" i="16"/>
  <c r="A18" i="16"/>
  <c r="E18" i="16"/>
  <c r="P17" i="16"/>
  <c r="N17" i="16"/>
  <c r="M17" i="16"/>
  <c r="Q17" i="16"/>
  <c r="J17" i="16"/>
  <c r="H17" i="16"/>
  <c r="G17" i="16"/>
  <c r="K17" i="16"/>
  <c r="D17" i="16"/>
  <c r="B17" i="16"/>
  <c r="A17" i="16"/>
  <c r="E17" i="16"/>
  <c r="P16" i="16"/>
  <c r="N16" i="16"/>
  <c r="M16" i="16"/>
  <c r="Q16" i="16"/>
  <c r="J16" i="16"/>
  <c r="H16" i="16"/>
  <c r="G16" i="16"/>
  <c r="K16" i="16"/>
  <c r="D16" i="16"/>
  <c r="B16" i="16"/>
  <c r="A16" i="16"/>
  <c r="E16" i="16"/>
  <c r="P15" i="16"/>
  <c r="N15" i="16"/>
  <c r="M15" i="16"/>
  <c r="Q15" i="16"/>
  <c r="J15" i="16"/>
  <c r="H15" i="16"/>
  <c r="G15" i="16"/>
  <c r="K15" i="16"/>
  <c r="D15" i="16"/>
  <c r="B15" i="16"/>
  <c r="A15" i="16"/>
  <c r="E15" i="16"/>
  <c r="P14" i="16"/>
  <c r="N14" i="16"/>
  <c r="M14" i="16"/>
  <c r="Q14" i="16"/>
  <c r="J14" i="16"/>
  <c r="H14" i="16"/>
  <c r="G14" i="16"/>
  <c r="K14" i="16"/>
  <c r="D14" i="16"/>
  <c r="B14" i="16"/>
  <c r="A14" i="16"/>
  <c r="E14" i="16"/>
  <c r="P13" i="16"/>
  <c r="N13" i="16"/>
  <c r="M13" i="16"/>
  <c r="Q13" i="16"/>
  <c r="J13" i="16"/>
  <c r="H13" i="16"/>
  <c r="G13" i="16"/>
  <c r="K13" i="16"/>
  <c r="D13" i="16"/>
  <c r="B13" i="16"/>
  <c r="A13" i="16"/>
  <c r="E13" i="16"/>
  <c r="P12" i="16"/>
  <c r="N12" i="16"/>
  <c r="M12" i="16"/>
  <c r="Q12" i="16"/>
  <c r="J12" i="16"/>
  <c r="H12" i="16"/>
  <c r="G12" i="16"/>
  <c r="K12" i="16"/>
  <c r="D12" i="16"/>
  <c r="B12" i="16"/>
  <c r="A12" i="16"/>
  <c r="E12" i="16"/>
  <c r="P11" i="16"/>
  <c r="N11" i="16"/>
  <c r="M11" i="16"/>
  <c r="Q11" i="16"/>
  <c r="J11" i="16"/>
  <c r="H11" i="16"/>
  <c r="G11" i="16"/>
  <c r="K11" i="16"/>
  <c r="D11" i="16"/>
  <c r="B11" i="16"/>
  <c r="A11" i="16"/>
  <c r="E11" i="16"/>
  <c r="P10" i="16"/>
  <c r="N10" i="16"/>
  <c r="M10" i="16"/>
  <c r="Q10" i="16"/>
  <c r="J10" i="16"/>
  <c r="H10" i="16"/>
  <c r="G10" i="16"/>
  <c r="D10" i="16"/>
  <c r="B10" i="16"/>
  <c r="A10" i="16"/>
  <c r="E10" i="16"/>
  <c r="P9" i="16"/>
  <c r="N9" i="16"/>
  <c r="M9" i="16"/>
  <c r="Q9" i="16"/>
  <c r="J9" i="16"/>
  <c r="H9" i="16"/>
  <c r="G9" i="16"/>
  <c r="K9" i="16"/>
  <c r="D9" i="16"/>
  <c r="B9" i="16"/>
  <c r="A9" i="16"/>
  <c r="E9" i="16"/>
  <c r="P8" i="16"/>
  <c r="N8" i="16"/>
  <c r="M8" i="16"/>
  <c r="Q8" i="16"/>
  <c r="J8" i="16"/>
  <c r="H8" i="16"/>
  <c r="G8" i="16"/>
  <c r="K8" i="16"/>
  <c r="D8" i="16"/>
  <c r="B8" i="16"/>
  <c r="A8" i="16"/>
  <c r="E8" i="16"/>
  <c r="P7" i="16"/>
  <c r="N7" i="16"/>
  <c r="M7" i="16"/>
  <c r="Q7" i="16"/>
  <c r="J7" i="16"/>
  <c r="H7" i="16"/>
  <c r="G7" i="16"/>
  <c r="K7" i="16"/>
  <c r="D7" i="16"/>
  <c r="B7" i="16"/>
  <c r="A7" i="16"/>
  <c r="E7" i="16"/>
  <c r="P6" i="16"/>
  <c r="N6" i="16"/>
  <c r="M6" i="16"/>
  <c r="Q6" i="16"/>
  <c r="J6" i="16"/>
  <c r="H6" i="16"/>
  <c r="G6" i="16"/>
  <c r="K6" i="16"/>
  <c r="D6" i="16"/>
  <c r="B6" i="16"/>
  <c r="A6" i="16"/>
  <c r="E6" i="16"/>
  <c r="P5" i="16"/>
  <c r="N5" i="16"/>
  <c r="M5" i="16"/>
  <c r="Q5" i="16"/>
  <c r="J5" i="16"/>
  <c r="H5" i="16"/>
  <c r="G5" i="16"/>
  <c r="K5" i="16"/>
  <c r="D5" i="16"/>
  <c r="B5" i="16"/>
  <c r="A5" i="16"/>
  <c r="E5" i="16"/>
  <c r="P4" i="16"/>
  <c r="N4" i="16"/>
  <c r="M4" i="16"/>
  <c r="Q4" i="16"/>
  <c r="H4" i="16"/>
  <c r="G4" i="16"/>
  <c r="K4" i="16"/>
  <c r="D4" i="16"/>
  <c r="B4" i="16"/>
  <c r="A4" i="16"/>
  <c r="E4" i="16"/>
  <c r="BC61" i="11"/>
  <c r="BA61" i="11"/>
  <c r="AW61" i="11"/>
  <c r="AU61" i="11"/>
  <c r="AS61" i="11"/>
  <c r="AO61" i="11"/>
  <c r="AM61" i="11"/>
  <c r="AK61" i="11"/>
  <c r="AG61" i="11"/>
  <c r="AE61" i="11"/>
  <c r="AC61" i="11"/>
  <c r="Z61" i="11"/>
  <c r="Q61" i="11"/>
  <c r="J61" i="11"/>
  <c r="C61" i="11"/>
  <c r="BC60" i="11"/>
  <c r="BA60" i="11"/>
  <c r="AW60" i="11"/>
  <c r="AU60" i="11"/>
  <c r="AS60" i="11"/>
  <c r="AO60" i="11"/>
  <c r="AM60" i="11"/>
  <c r="AK60" i="11"/>
  <c r="AG60" i="11"/>
  <c r="AE60" i="11"/>
  <c r="AC60" i="11"/>
  <c r="Z60" i="11"/>
  <c r="Q60" i="11"/>
  <c r="J60" i="11"/>
  <c r="C60" i="11"/>
  <c r="BC59" i="11"/>
  <c r="BA59" i="11"/>
  <c r="AW59" i="11"/>
  <c r="AU59" i="11"/>
  <c r="AS59" i="11"/>
  <c r="AO59" i="11"/>
  <c r="AM59" i="11"/>
  <c r="AK59" i="11"/>
  <c r="AG59" i="11"/>
  <c r="AE59" i="11"/>
  <c r="AC59" i="11"/>
  <c r="Z59" i="11"/>
  <c r="Q59" i="11"/>
  <c r="J59" i="11"/>
  <c r="C59" i="11"/>
  <c r="BC58" i="11"/>
  <c r="BA58" i="11"/>
  <c r="AW58" i="11"/>
  <c r="AU58" i="11"/>
  <c r="AS58" i="11"/>
  <c r="AO58" i="11"/>
  <c r="AM58" i="11"/>
  <c r="AK58" i="11"/>
  <c r="AG58" i="11"/>
  <c r="AE58" i="11"/>
  <c r="AC58" i="11"/>
  <c r="Z58" i="11"/>
  <c r="Q58" i="11"/>
  <c r="J58" i="11"/>
  <c r="C58" i="11"/>
  <c r="BC57" i="11"/>
  <c r="BA57" i="11"/>
  <c r="AW57" i="11"/>
  <c r="AU57" i="11"/>
  <c r="AS57" i="11"/>
  <c r="AO57" i="11"/>
  <c r="AM57" i="11"/>
  <c r="AK57" i="11"/>
  <c r="AG57" i="11"/>
  <c r="AE57" i="11"/>
  <c r="AC57" i="11"/>
  <c r="Z57" i="11"/>
  <c r="Q57" i="11"/>
  <c r="J57" i="11"/>
  <c r="C57" i="11"/>
  <c r="BC56" i="11"/>
  <c r="BA56" i="11"/>
  <c r="AW56" i="11"/>
  <c r="AU56" i="11"/>
  <c r="AS56" i="11"/>
  <c r="AO56" i="11"/>
  <c r="AM56" i="11"/>
  <c r="AK56" i="11"/>
  <c r="AG56" i="11"/>
  <c r="AE56" i="11"/>
  <c r="AC56" i="11"/>
  <c r="Z56" i="11"/>
  <c r="Q56" i="11"/>
  <c r="J56" i="11"/>
  <c r="C56" i="11"/>
  <c r="BC55" i="11"/>
  <c r="BA55" i="11"/>
  <c r="AW55" i="11"/>
  <c r="AU55" i="11"/>
  <c r="AS55" i="11"/>
  <c r="AO55" i="11"/>
  <c r="AM55" i="11"/>
  <c r="AK55" i="11"/>
  <c r="AG55" i="11"/>
  <c r="AE55" i="11"/>
  <c r="AC55" i="11"/>
  <c r="Z55" i="11"/>
  <c r="Q55" i="11"/>
  <c r="J55" i="11"/>
  <c r="C55" i="11"/>
  <c r="BC54" i="11"/>
  <c r="BA54" i="11"/>
  <c r="AW54" i="11"/>
  <c r="AU54" i="11"/>
  <c r="AS54" i="11"/>
  <c r="AO54" i="11"/>
  <c r="AM54" i="11"/>
  <c r="AK54" i="11"/>
  <c r="AG54" i="11"/>
  <c r="AE54" i="11"/>
  <c r="AC54" i="11"/>
  <c r="Z54" i="11"/>
  <c r="Q54" i="11"/>
  <c r="J54" i="11"/>
  <c r="C54" i="11"/>
  <c r="BC53" i="11"/>
  <c r="BA53" i="11"/>
  <c r="AW53" i="11"/>
  <c r="AU53" i="11"/>
  <c r="AS53" i="11"/>
  <c r="AO53" i="11"/>
  <c r="AM53" i="11"/>
  <c r="AK53" i="11"/>
  <c r="AG53" i="11"/>
  <c r="AE53" i="11"/>
  <c r="AC53" i="11"/>
  <c r="Z53" i="11"/>
  <c r="Q53" i="11"/>
  <c r="J53" i="11"/>
  <c r="C53" i="11"/>
  <c r="BC52" i="11"/>
  <c r="BA52" i="11"/>
  <c r="AW52" i="11"/>
  <c r="AU52" i="11"/>
  <c r="AS52" i="11"/>
  <c r="AO52" i="11"/>
  <c r="AM52" i="11"/>
  <c r="AK52" i="11"/>
  <c r="AG52" i="11"/>
  <c r="AE52" i="11"/>
  <c r="AC52" i="11"/>
  <c r="Z52" i="11"/>
  <c r="Q52" i="11"/>
  <c r="J52" i="11"/>
  <c r="C52" i="11"/>
  <c r="BC51" i="11"/>
  <c r="BA51" i="11"/>
  <c r="AW51" i="11"/>
  <c r="AU51" i="11"/>
  <c r="AS51" i="11"/>
  <c r="AO51" i="11"/>
  <c r="AM51" i="11"/>
  <c r="AK51" i="11"/>
  <c r="AG51" i="11"/>
  <c r="AE51" i="11"/>
  <c r="AC51" i="11"/>
  <c r="Z51" i="11"/>
  <c r="Q51" i="11"/>
  <c r="J51" i="11"/>
  <c r="C51" i="11"/>
  <c r="BC50" i="11"/>
  <c r="BA50" i="11"/>
  <c r="AW50" i="11"/>
  <c r="AU50" i="11"/>
  <c r="AS50" i="11"/>
  <c r="AO50" i="11"/>
  <c r="AM50" i="11"/>
  <c r="AK50" i="11"/>
  <c r="AG50" i="11"/>
  <c r="AE50" i="11"/>
  <c r="AC50" i="11"/>
  <c r="Z50" i="11"/>
  <c r="Q50" i="11"/>
  <c r="J50" i="11"/>
  <c r="C50" i="11"/>
  <c r="BC49" i="11"/>
  <c r="BA49" i="11"/>
  <c r="AW49" i="11"/>
  <c r="AU49" i="11"/>
  <c r="AS49" i="11"/>
  <c r="AO49" i="11"/>
  <c r="AM49" i="11"/>
  <c r="AK49" i="11"/>
  <c r="AG49" i="11"/>
  <c r="AE49" i="11"/>
  <c r="AC49" i="11"/>
  <c r="Z49" i="11"/>
  <c r="Q49" i="11"/>
  <c r="J49" i="11"/>
  <c r="C49" i="11"/>
  <c r="BC48" i="11"/>
  <c r="BA48" i="11"/>
  <c r="AW48" i="11"/>
  <c r="AU48" i="11"/>
  <c r="AS48" i="11"/>
  <c r="AO48" i="11"/>
  <c r="AM48" i="11"/>
  <c r="AK48" i="11"/>
  <c r="AG48" i="11"/>
  <c r="AE48" i="11"/>
  <c r="AC48" i="11"/>
  <c r="Z48" i="11"/>
  <c r="Q48" i="11"/>
  <c r="J48" i="11"/>
  <c r="C48" i="11"/>
  <c r="BC47" i="11"/>
  <c r="BA47" i="11"/>
  <c r="AW47" i="11"/>
  <c r="AU47" i="11"/>
  <c r="AS47" i="11"/>
  <c r="AO47" i="11"/>
  <c r="AM47" i="11"/>
  <c r="AK47" i="11"/>
  <c r="AG47" i="11"/>
  <c r="AE47" i="11"/>
  <c r="AC47" i="11"/>
  <c r="Z47" i="11"/>
  <c r="Q47" i="11"/>
  <c r="J47" i="11"/>
  <c r="C47" i="11"/>
  <c r="BC46" i="11"/>
  <c r="BA46" i="11"/>
  <c r="AW46" i="11"/>
  <c r="AU46" i="11"/>
  <c r="AS46" i="11"/>
  <c r="AO46" i="11"/>
  <c r="AM46" i="11"/>
  <c r="AK46" i="11"/>
  <c r="AG46" i="11"/>
  <c r="AE46" i="11"/>
  <c r="AC46" i="11"/>
  <c r="Z46" i="11"/>
  <c r="Q46" i="11"/>
  <c r="J46" i="11"/>
  <c r="C46" i="11"/>
  <c r="BC45" i="11"/>
  <c r="BA45" i="11"/>
  <c r="AW45" i="11"/>
  <c r="AU45" i="11"/>
  <c r="AS45" i="11"/>
  <c r="AO45" i="11"/>
  <c r="AM45" i="11"/>
  <c r="AK45" i="11"/>
  <c r="AG45" i="11"/>
  <c r="AE45" i="11"/>
  <c r="AC45" i="11"/>
  <c r="Z45" i="11"/>
  <c r="Q45" i="11"/>
  <c r="J45" i="11"/>
  <c r="C45" i="11"/>
  <c r="BC44" i="11"/>
  <c r="BA44" i="11"/>
  <c r="AW44" i="11"/>
  <c r="AU44" i="11"/>
  <c r="AS44" i="11"/>
  <c r="AO44" i="11"/>
  <c r="AM44" i="11"/>
  <c r="AK44" i="11"/>
  <c r="AG44" i="11"/>
  <c r="AE44" i="11"/>
  <c r="AC44" i="11"/>
  <c r="Z44" i="11"/>
  <c r="Q44" i="11"/>
  <c r="J44" i="11"/>
  <c r="C44" i="11"/>
  <c r="BC43" i="11"/>
  <c r="BA43" i="11"/>
  <c r="AW43" i="11"/>
  <c r="AU43" i="11"/>
  <c r="AS43" i="11"/>
  <c r="AO43" i="11"/>
  <c r="AM43" i="11"/>
  <c r="AK43" i="11"/>
  <c r="AG43" i="11"/>
  <c r="AE43" i="11"/>
  <c r="AC43" i="11"/>
  <c r="Z43" i="11"/>
  <c r="Q43" i="11"/>
  <c r="J43" i="11"/>
  <c r="C43" i="11"/>
  <c r="BC42" i="11"/>
  <c r="BA42" i="11"/>
  <c r="AW42" i="11"/>
  <c r="AU42" i="11"/>
  <c r="AS42" i="11"/>
  <c r="AO42" i="11"/>
  <c r="AM42" i="11"/>
  <c r="AK42" i="11"/>
  <c r="AG42" i="11"/>
  <c r="AE42" i="11"/>
  <c r="AC42" i="11"/>
  <c r="Z42" i="11"/>
  <c r="Q42" i="11"/>
  <c r="J42" i="11"/>
  <c r="C42" i="11"/>
  <c r="BC41" i="11"/>
  <c r="BA41" i="11"/>
  <c r="AW41" i="11"/>
  <c r="AU41" i="11"/>
  <c r="AS41" i="11"/>
  <c r="AO41" i="11"/>
  <c r="AM41" i="11"/>
  <c r="AK41" i="11"/>
  <c r="AG41" i="11"/>
  <c r="AE41" i="11"/>
  <c r="AC41" i="11"/>
  <c r="Z41" i="11"/>
  <c r="Q41" i="11"/>
  <c r="J41" i="11"/>
  <c r="C41" i="11"/>
  <c r="BC40" i="11"/>
  <c r="BA40" i="11"/>
  <c r="AW40" i="11"/>
  <c r="AU40" i="11"/>
  <c r="AS40" i="11"/>
  <c r="AO40" i="11"/>
  <c r="AM40" i="11"/>
  <c r="AK40" i="11"/>
  <c r="AG40" i="11"/>
  <c r="AE40" i="11"/>
  <c r="AC40" i="11"/>
  <c r="Z40" i="11"/>
  <c r="Q40" i="11"/>
  <c r="J40" i="11"/>
  <c r="C40" i="11"/>
  <c r="BC39" i="11"/>
  <c r="BA39" i="11"/>
  <c r="AW39" i="11"/>
  <c r="AU39" i="11"/>
  <c r="AS39" i="11"/>
  <c r="AO39" i="11"/>
  <c r="AM39" i="11"/>
  <c r="AK39" i="11"/>
  <c r="AG39" i="11"/>
  <c r="AE39" i="11"/>
  <c r="AC39" i="11"/>
  <c r="Z39" i="11"/>
  <c r="Q39" i="11"/>
  <c r="J39" i="11"/>
  <c r="C39" i="11"/>
  <c r="BC38" i="11"/>
  <c r="BA38" i="11"/>
  <c r="AW38" i="11"/>
  <c r="AU38" i="11"/>
  <c r="AS38" i="11"/>
  <c r="AO38" i="11"/>
  <c r="AM38" i="11"/>
  <c r="AK38" i="11"/>
  <c r="AG38" i="11"/>
  <c r="AE38" i="11"/>
  <c r="AC38" i="11"/>
  <c r="Z38" i="11"/>
  <c r="Q38" i="11"/>
  <c r="J38" i="11"/>
  <c r="C38" i="11"/>
  <c r="BC37" i="11"/>
  <c r="BA37" i="11"/>
  <c r="AW37" i="11"/>
  <c r="AU37" i="11"/>
  <c r="AS37" i="11"/>
  <c r="AO37" i="11"/>
  <c r="AM37" i="11"/>
  <c r="AK37" i="11"/>
  <c r="AG37" i="11"/>
  <c r="AE37" i="11"/>
  <c r="AC37" i="11"/>
  <c r="Z37" i="11"/>
  <c r="Q37" i="11"/>
  <c r="J37" i="11"/>
  <c r="C37" i="11"/>
  <c r="BC36" i="11"/>
  <c r="BA36" i="11"/>
  <c r="AW36" i="11"/>
  <c r="AU36" i="11"/>
  <c r="AS36" i="11"/>
  <c r="AO36" i="11"/>
  <c r="AM36" i="11"/>
  <c r="AK36" i="11"/>
  <c r="AG36" i="11"/>
  <c r="AE36" i="11"/>
  <c r="AC36" i="11"/>
  <c r="Z36" i="11"/>
  <c r="Q36" i="11"/>
  <c r="J36" i="11"/>
  <c r="C36" i="11"/>
  <c r="BC35" i="11"/>
  <c r="BA35" i="11"/>
  <c r="AW35" i="11"/>
  <c r="AU35" i="11"/>
  <c r="AS35" i="11"/>
  <c r="AO35" i="11"/>
  <c r="AM35" i="11"/>
  <c r="AK35" i="11"/>
  <c r="AG35" i="11"/>
  <c r="AE35" i="11"/>
  <c r="AC35" i="11"/>
  <c r="Z35" i="11"/>
  <c r="Q35" i="11"/>
  <c r="J35" i="11"/>
  <c r="C35" i="11"/>
  <c r="BC34" i="11"/>
  <c r="BA34" i="11"/>
  <c r="AW34" i="11"/>
  <c r="AU34" i="11"/>
  <c r="AS34" i="11"/>
  <c r="AO34" i="11"/>
  <c r="AM34" i="11"/>
  <c r="AK34" i="11"/>
  <c r="AG34" i="11"/>
  <c r="AE34" i="11"/>
  <c r="AC34" i="11"/>
  <c r="Z34" i="11"/>
  <c r="Q34" i="11"/>
  <c r="J34" i="11"/>
  <c r="C34" i="11"/>
  <c r="BC33" i="11"/>
  <c r="BA33" i="11"/>
  <c r="AW33" i="11"/>
  <c r="AU33" i="11"/>
  <c r="AS33" i="11"/>
  <c r="AO33" i="11"/>
  <c r="AM33" i="11"/>
  <c r="AK33" i="11"/>
  <c r="AG33" i="11"/>
  <c r="AE33" i="11"/>
  <c r="AC33" i="11"/>
  <c r="Z33" i="11"/>
  <c r="Q33" i="11"/>
  <c r="J33" i="11"/>
  <c r="C33" i="11"/>
  <c r="BC32" i="11"/>
  <c r="BA32" i="11"/>
  <c r="AW32" i="11"/>
  <c r="AU32" i="11"/>
  <c r="AS32" i="11"/>
  <c r="AO32" i="11"/>
  <c r="AM32" i="11"/>
  <c r="AK32" i="11"/>
  <c r="AG32" i="11"/>
  <c r="AE32" i="11"/>
  <c r="AC32" i="11"/>
  <c r="Z32" i="11"/>
  <c r="Q32" i="11"/>
  <c r="J32" i="11"/>
  <c r="C32" i="11"/>
  <c r="BC31" i="11"/>
  <c r="BA31" i="11"/>
  <c r="AW31" i="11"/>
  <c r="AU31" i="11"/>
  <c r="AS31" i="11"/>
  <c r="AO31" i="11"/>
  <c r="AM31" i="11"/>
  <c r="AK31" i="11"/>
  <c r="AG31" i="11"/>
  <c r="AE31" i="11"/>
  <c r="AC31" i="11"/>
  <c r="Z31" i="11"/>
  <c r="Q31" i="11"/>
  <c r="J31" i="11"/>
  <c r="C31" i="11"/>
  <c r="BC30" i="11"/>
  <c r="BA30" i="11"/>
  <c r="AW30" i="11"/>
  <c r="AU30" i="11"/>
  <c r="AS30" i="11"/>
  <c r="AO30" i="11"/>
  <c r="AM30" i="11"/>
  <c r="AK30" i="11"/>
  <c r="AG30" i="11"/>
  <c r="AE30" i="11"/>
  <c r="AC30" i="11"/>
  <c r="Z30" i="11"/>
  <c r="Q30" i="11"/>
  <c r="J30" i="11"/>
  <c r="C30" i="11"/>
  <c r="BC29" i="11"/>
  <c r="BA29" i="11"/>
  <c r="AW29" i="11"/>
  <c r="AU29" i="11"/>
  <c r="AS29" i="11"/>
  <c r="AO29" i="11"/>
  <c r="AM29" i="11"/>
  <c r="AK29" i="11"/>
  <c r="AG29" i="11"/>
  <c r="AE29" i="11"/>
  <c r="AC29" i="11"/>
  <c r="Z29" i="11"/>
  <c r="Q29" i="11"/>
  <c r="J29" i="11"/>
  <c r="C29" i="11"/>
  <c r="BC28" i="11"/>
  <c r="BA28" i="11"/>
  <c r="AW28" i="11"/>
  <c r="AU28" i="11"/>
  <c r="AS28" i="11"/>
  <c r="AO28" i="11"/>
  <c r="AM28" i="11"/>
  <c r="AK28" i="11"/>
  <c r="AG28" i="11"/>
  <c r="AE28" i="11"/>
  <c r="AC28" i="11"/>
  <c r="Z28" i="11"/>
  <c r="Q28" i="11"/>
  <c r="J28" i="11"/>
  <c r="C28" i="11"/>
  <c r="BC27" i="11"/>
  <c r="BA27" i="11"/>
  <c r="AW27" i="11"/>
  <c r="AU27" i="11"/>
  <c r="AS27" i="11"/>
  <c r="AO27" i="11"/>
  <c r="AM27" i="11"/>
  <c r="AK27" i="11"/>
  <c r="AG27" i="11"/>
  <c r="AE27" i="11"/>
  <c r="AC27" i="11"/>
  <c r="Z27" i="11"/>
  <c r="Q27" i="11"/>
  <c r="J27" i="11"/>
  <c r="C27" i="11"/>
  <c r="BC26" i="11"/>
  <c r="BA26" i="11"/>
  <c r="AW26" i="11"/>
  <c r="AU26" i="11"/>
  <c r="AS26" i="11"/>
  <c r="AO26" i="11"/>
  <c r="AM26" i="11"/>
  <c r="AK26" i="11"/>
  <c r="AG26" i="11"/>
  <c r="AE26" i="11"/>
  <c r="AC26" i="11"/>
  <c r="Z26" i="11"/>
  <c r="Q26" i="11"/>
  <c r="J26" i="11"/>
  <c r="C26" i="11"/>
  <c r="BC25" i="11"/>
  <c r="BA25" i="11"/>
  <c r="AW25" i="11"/>
  <c r="AU25" i="11"/>
  <c r="AS25" i="11"/>
  <c r="AO25" i="11"/>
  <c r="AM25" i="11"/>
  <c r="AK25" i="11"/>
  <c r="AG25" i="11"/>
  <c r="AE25" i="11"/>
  <c r="AC25" i="11"/>
  <c r="Z25" i="11"/>
  <c r="Q25" i="11"/>
  <c r="J25" i="11"/>
  <c r="C25" i="11"/>
  <c r="BC24" i="11"/>
  <c r="BA24" i="11"/>
  <c r="AW24" i="11"/>
  <c r="AU24" i="11"/>
  <c r="AS24" i="11"/>
  <c r="AO24" i="11"/>
  <c r="AM24" i="11"/>
  <c r="AK24" i="11"/>
  <c r="AG24" i="11"/>
  <c r="AE24" i="11"/>
  <c r="AC24" i="11"/>
  <c r="Z24" i="11"/>
  <c r="Q24" i="11"/>
  <c r="J24" i="11"/>
  <c r="C24" i="11"/>
  <c r="BC23" i="11"/>
  <c r="BA23" i="11"/>
  <c r="AW23" i="11"/>
  <c r="AU23" i="11"/>
  <c r="AS23" i="11"/>
  <c r="AO23" i="11"/>
  <c r="AM23" i="11"/>
  <c r="AK23" i="11"/>
  <c r="AG23" i="11"/>
  <c r="AE23" i="11"/>
  <c r="AC23" i="11"/>
  <c r="Z23" i="11"/>
  <c r="Q23" i="11"/>
  <c r="J23" i="11"/>
  <c r="C23" i="11"/>
  <c r="BC22" i="11"/>
  <c r="BA22" i="11"/>
  <c r="AW22" i="11"/>
  <c r="AU22" i="11"/>
  <c r="AS22" i="11"/>
  <c r="AO22" i="11"/>
  <c r="AM22" i="11"/>
  <c r="AK22" i="11"/>
  <c r="AG22" i="11"/>
  <c r="AE22" i="11"/>
  <c r="AC22" i="11"/>
  <c r="Z22" i="11"/>
  <c r="Q22" i="11"/>
  <c r="J22" i="11"/>
  <c r="C22" i="11"/>
  <c r="O10" i="16" l="1"/>
  <c r="O14" i="16"/>
  <c r="I15" i="16"/>
  <c r="C16" i="16"/>
  <c r="I17" i="16"/>
  <c r="C32" i="16"/>
  <c r="I33" i="16"/>
  <c r="C34" i="16"/>
  <c r="O34" i="16"/>
  <c r="C36" i="16"/>
  <c r="O38" i="16"/>
  <c r="I41" i="16"/>
  <c r="C42" i="16"/>
  <c r="O42" i="16"/>
  <c r="I12" i="16"/>
  <c r="C15" i="16"/>
  <c r="O15" i="16"/>
  <c r="C17" i="16"/>
  <c r="O17" i="16"/>
  <c r="I20" i="16"/>
  <c r="I30" i="16"/>
  <c r="C31" i="16"/>
  <c r="O31" i="16"/>
  <c r="O33" i="16"/>
  <c r="I36" i="16"/>
  <c r="C37" i="16"/>
  <c r="I38" i="16"/>
  <c r="C39" i="16"/>
  <c r="I25" i="16"/>
  <c r="O5" i="16"/>
  <c r="C7" i="16"/>
  <c r="AR13" i="11"/>
  <c r="AX13" i="11" s="1"/>
  <c r="C4" i="16"/>
  <c r="O4" i="16"/>
  <c r="C23" i="16"/>
  <c r="O23" i="16"/>
  <c r="C27" i="16"/>
  <c r="I28" i="16"/>
  <c r="AM12" i="11"/>
  <c r="I11" i="16"/>
  <c r="O20" i="16"/>
  <c r="I21" i="16"/>
  <c r="O22" i="16"/>
  <c r="C24" i="16"/>
  <c r="I40" i="16"/>
  <c r="C43" i="16"/>
  <c r="C38" i="16"/>
  <c r="I5" i="16"/>
  <c r="O6" i="16"/>
  <c r="C22" i="16"/>
  <c r="I32" i="16"/>
  <c r="C35" i="16"/>
  <c r="AR11" i="11"/>
  <c r="AX11" i="11" s="1"/>
  <c r="C8" i="16"/>
  <c r="I9" i="16"/>
  <c r="O19" i="16"/>
  <c r="O24" i="16"/>
  <c r="C26" i="16"/>
  <c r="O26" i="16"/>
  <c r="C28" i="16"/>
  <c r="C12" i="16"/>
  <c r="O12" i="16"/>
  <c r="I13" i="16"/>
  <c r="I29" i="16"/>
  <c r="O30" i="16"/>
  <c r="O41" i="16"/>
  <c r="I4" i="16"/>
  <c r="C5" i="16"/>
  <c r="O16" i="16"/>
  <c r="O21" i="16"/>
  <c r="C25" i="16"/>
  <c r="O32" i="16"/>
  <c r="O36" i="16"/>
  <c r="I37" i="16"/>
  <c r="C9" i="16"/>
  <c r="O9" i="16"/>
  <c r="I10" i="16"/>
  <c r="O18" i="16"/>
  <c r="C20" i="16"/>
  <c r="O25" i="16"/>
  <c r="I26" i="16"/>
  <c r="C11" i="16"/>
  <c r="O13" i="16"/>
  <c r="O40" i="16"/>
  <c r="I8" i="16"/>
  <c r="I19" i="16"/>
  <c r="O29" i="16"/>
  <c r="AR12" i="11"/>
  <c r="AX12" i="11" s="1"/>
  <c r="C6" i="16"/>
  <c r="I16" i="16"/>
  <c r="I27" i="16"/>
  <c r="O37" i="16"/>
  <c r="I43" i="16"/>
  <c r="I7" i="16"/>
  <c r="O11" i="16"/>
  <c r="C14" i="16"/>
  <c r="I18" i="16"/>
  <c r="I24" i="16"/>
  <c r="O28" i="16"/>
  <c r="C33" i="16"/>
  <c r="I35" i="16"/>
  <c r="O39" i="16"/>
  <c r="C41" i="16"/>
  <c r="AM11" i="11"/>
  <c r="AM13" i="11"/>
  <c r="I6" i="16"/>
  <c r="O8" i="16"/>
  <c r="C13" i="16"/>
  <c r="C19" i="16"/>
  <c r="I23" i="16"/>
  <c r="O27" i="16"/>
  <c r="C30" i="16"/>
  <c r="I34" i="16"/>
  <c r="I42" i="16"/>
  <c r="O43" i="16"/>
  <c r="C10" i="16"/>
  <c r="I14" i="16"/>
  <c r="C21" i="16"/>
  <c r="I31" i="16"/>
  <c r="O35" i="16"/>
  <c r="O7" i="16"/>
  <c r="C18" i="16"/>
  <c r="I22" i="16"/>
  <c r="C29" i="16"/>
  <c r="I39" i="16"/>
  <c r="C40" i="16"/>
  <c r="BT32" i="11" l="1"/>
  <c r="BT22" i="11"/>
  <c r="BL27" i="11"/>
  <c r="CL38" i="11"/>
  <c r="CL45" i="11"/>
  <c r="BL23" i="11"/>
  <c r="BG22" i="11"/>
  <c r="BL22" i="11"/>
  <c r="BY29" i="11"/>
  <c r="CL29" i="11"/>
  <c r="CL42" i="11"/>
  <c r="CL30" i="11"/>
  <c r="CL23" i="11"/>
  <c r="CL40" i="11"/>
  <c r="CL28" i="11"/>
  <c r="CL26" i="11"/>
  <c r="CL43" i="11"/>
  <c r="CG22" i="11"/>
  <c r="CL51" i="11"/>
  <c r="CL50" i="11"/>
  <c r="CL57" i="11"/>
  <c r="CL49" i="11"/>
  <c r="CL56" i="11"/>
  <c r="CL48" i="11"/>
  <c r="CL55" i="11"/>
  <c r="CL47" i="11"/>
  <c r="CL54" i="11"/>
  <c r="CL46" i="11"/>
  <c r="CG46" i="11"/>
  <c r="CL53" i="11"/>
  <c r="CG34" i="11"/>
  <c r="CL52" i="11"/>
  <c r="CL24" i="11"/>
  <c r="CL41" i="11"/>
  <c r="BG49" i="11"/>
  <c r="BG46" i="11"/>
  <c r="BL51" i="11"/>
  <c r="BL43" i="11"/>
  <c r="BL35" i="11"/>
  <c r="BG43" i="11"/>
  <c r="BL50" i="11"/>
  <c r="BL42" i="11"/>
  <c r="BL34" i="11"/>
  <c r="BG40" i="11"/>
  <c r="BL49" i="11"/>
  <c r="BL41" i="11"/>
  <c r="BL33" i="11"/>
  <c r="BG37" i="11"/>
  <c r="BL48" i="11"/>
  <c r="BL40" i="11"/>
  <c r="BL32" i="11"/>
  <c r="BG34" i="11"/>
  <c r="BL47" i="11"/>
  <c r="BL39" i="11"/>
  <c r="BL31" i="11"/>
  <c r="BG31" i="11"/>
  <c r="BL46" i="11"/>
  <c r="BL38" i="11"/>
  <c r="BL30" i="11"/>
  <c r="BG28" i="11"/>
  <c r="BL45" i="11"/>
  <c r="BL37" i="11"/>
  <c r="BL29" i="11"/>
  <c r="BG25" i="11"/>
  <c r="BL44" i="11"/>
  <c r="BL36" i="11"/>
  <c r="BL28" i="11"/>
  <c r="CL22" i="11"/>
  <c r="CL34" i="11"/>
  <c r="CL35" i="11"/>
  <c r="BL26" i="11"/>
  <c r="BL24" i="11"/>
  <c r="CL36" i="11"/>
  <c r="CL39" i="11"/>
  <c r="CL37" i="11"/>
  <c r="BY25" i="11"/>
  <c r="CL27" i="11"/>
  <c r="BL25" i="11"/>
  <c r="BY22" i="11"/>
  <c r="CL31" i="11"/>
  <c r="CL32" i="11"/>
  <c r="CL25" i="11"/>
  <c r="CL33" i="11"/>
  <c r="CL44" i="11"/>
  <c r="BY23" i="11"/>
  <c r="BY24" i="11"/>
  <c r="BY28" i="11"/>
  <c r="BY30" i="11"/>
  <c r="BY26" i="11"/>
  <c r="BY27" i="11"/>
  <c r="BY48" i="11"/>
  <c r="BY40" i="11"/>
  <c r="BY32" i="11"/>
  <c r="BY45" i="11"/>
  <c r="BY47" i="11"/>
  <c r="BY39" i="11"/>
  <c r="BY37" i="11"/>
  <c r="BY46" i="11"/>
  <c r="BY38" i="11"/>
  <c r="BT42" i="11"/>
  <c r="BY44" i="11"/>
  <c r="BY36" i="11"/>
  <c r="BY35" i="11"/>
  <c r="BY51" i="11"/>
  <c r="BY43" i="11"/>
  <c r="BY41" i="11"/>
  <c r="BY33" i="11"/>
  <c r="BY50" i="11"/>
  <c r="BY42" i="11"/>
  <c r="BY34" i="11"/>
  <c r="BY49" i="11"/>
  <c r="BY31" i="11"/>
  <c r="AM14" i="11"/>
  <c r="AR14" i="11"/>
  <c r="AX14" i="11"/>
</calcChain>
</file>

<file path=xl/sharedStrings.xml><?xml version="1.0" encoding="utf-8"?>
<sst xmlns="http://schemas.openxmlformats.org/spreadsheetml/2006/main" count="471" uniqueCount="269">
  <si>
    <t>DUET_Entry</t>
    <phoneticPr fontId="3"/>
  </si>
  <si>
    <t>組＋表示順</t>
    <rPh sb="0" eb="1">
      <t>クミ</t>
    </rPh>
    <rPh sb="2" eb="5">
      <t>ヒョウジジュン</t>
    </rPh>
    <phoneticPr fontId="3"/>
  </si>
  <si>
    <t>TEAM_Entry</t>
    <phoneticPr fontId="3"/>
  </si>
  <si>
    <t>氏　　名</t>
    <rPh sb="0" eb="4">
      <t>シメイ</t>
    </rPh>
    <phoneticPr fontId="3"/>
  </si>
  <si>
    <t>FRC_Entry</t>
    <phoneticPr fontId="3"/>
  </si>
  <si>
    <t>※記入上の注意</t>
    <rPh sb="1" eb="4">
      <t>キニュウジョウ</t>
    </rPh>
    <rPh sb="5" eb="7">
      <t>チュウイ</t>
    </rPh>
    <phoneticPr fontId="3"/>
  </si>
  <si>
    <t>　</t>
    <phoneticPr fontId="3"/>
  </si>
  <si>
    <t>1．入力シートのみ記入すること。（印刷シートは確認のためだけのものです）</t>
    <rPh sb="2" eb="4">
      <t>ニュウリョク</t>
    </rPh>
    <rPh sb="9" eb="11">
      <t>キニュウ</t>
    </rPh>
    <rPh sb="17" eb="19">
      <t>インサツ</t>
    </rPh>
    <rPh sb="23" eb="25">
      <t>カクニン</t>
    </rPh>
    <phoneticPr fontId="3"/>
  </si>
  <si>
    <t>3．記入後，必ず印刷シートを印刷して控えを残しておくこと。</t>
    <rPh sb="2" eb="5">
      <t>キニュウゴ</t>
    </rPh>
    <rPh sb="6" eb="7">
      <t>カナラ</t>
    </rPh>
    <rPh sb="8" eb="10">
      <t>インサツ</t>
    </rPh>
    <rPh sb="14" eb="16">
      <t>インサツ</t>
    </rPh>
    <rPh sb="18" eb="19">
      <t>ヒカ</t>
    </rPh>
    <rPh sb="21" eb="22">
      <t>ノコ</t>
    </rPh>
    <phoneticPr fontId="3"/>
  </si>
  <si>
    <r>
      <t>2．記入のミスなどの修正は</t>
    </r>
    <r>
      <rPr>
        <b/>
        <u/>
        <sz val="11"/>
        <rFont val="ＭＳ Ｐゴシック"/>
        <family val="3"/>
        <charset val="128"/>
      </rPr>
      <t>必ず</t>
    </r>
    <r>
      <rPr>
        <sz val="11"/>
        <rFont val="ＭＳ Ｐゴシック"/>
        <family val="3"/>
        <charset val="128"/>
      </rPr>
      <t>入力シートの該当箇所を変更すること。</t>
    </r>
    <rPh sb="2" eb="4">
      <t>キニュウ</t>
    </rPh>
    <rPh sb="10" eb="12">
      <t>シュウセイ</t>
    </rPh>
    <rPh sb="13" eb="14">
      <t>カナラ</t>
    </rPh>
    <rPh sb="15" eb="17">
      <t>ニュウリョク</t>
    </rPh>
    <rPh sb="21" eb="25">
      <t>ガイトウカショ</t>
    </rPh>
    <rPh sb="26" eb="28">
      <t>ヘンコウ</t>
    </rPh>
    <phoneticPr fontId="3"/>
  </si>
  <si>
    <t>人　数</t>
    <rPh sb="0" eb="3">
      <t>ニンズウ</t>
    </rPh>
    <phoneticPr fontId="3"/>
  </si>
  <si>
    <t>合計（円）</t>
    <rPh sb="0" eb="2">
      <t>ゴウケイ</t>
    </rPh>
    <rPh sb="3" eb="4">
      <t>エン</t>
    </rPh>
    <phoneticPr fontId="3"/>
  </si>
  <si>
    <t>合　計</t>
    <rPh sb="0" eb="3">
      <t>ゴウケイ</t>
    </rPh>
    <phoneticPr fontId="3"/>
  </si>
  <si>
    <t>R1</t>
    <phoneticPr fontId="3"/>
  </si>
  <si>
    <t>R2</t>
    <phoneticPr fontId="3"/>
  </si>
  <si>
    <t>R</t>
    <phoneticPr fontId="3"/>
  </si>
  <si>
    <t>大　会　名</t>
    <rPh sb="0" eb="5">
      <t>タイカイメイ</t>
    </rPh>
    <phoneticPr fontId="3"/>
  </si>
  <si>
    <t>期　　　日</t>
    <rPh sb="0" eb="5">
      <t>キジツ</t>
    </rPh>
    <phoneticPr fontId="3"/>
  </si>
  <si>
    <t>場　　　所</t>
    <rPh sb="0" eb="5">
      <t>バショ</t>
    </rPh>
    <phoneticPr fontId="3"/>
  </si>
  <si>
    <t>表示順</t>
    <rPh sb="0" eb="3">
      <t>ヒョウジジュン</t>
    </rPh>
    <phoneticPr fontId="3"/>
  </si>
  <si>
    <t>デュエット</t>
    <phoneticPr fontId="3"/>
  </si>
  <si>
    <t>組</t>
    <rPh sb="0" eb="1">
      <t>クミ</t>
    </rPh>
    <phoneticPr fontId="3"/>
  </si>
  <si>
    <t>チーム</t>
    <phoneticPr fontId="3"/>
  </si>
  <si>
    <t>確認シート（印刷版）</t>
    <rPh sb="0" eb="2">
      <t>カクニン</t>
    </rPh>
    <rPh sb="6" eb="8">
      <t>インサツバン</t>
    </rPh>
    <rPh sb="8" eb="9">
      <t>バン</t>
    </rPh>
    <phoneticPr fontId="3"/>
  </si>
  <si>
    <t>種　目</t>
    <rPh sb="0" eb="3">
      <t>シュモク</t>
    </rPh>
    <phoneticPr fontId="3"/>
  </si>
  <si>
    <t>エントリー数</t>
    <rPh sb="5" eb="6">
      <t>スウ</t>
    </rPh>
    <phoneticPr fontId="3"/>
  </si>
  <si>
    <t>代表者名</t>
    <rPh sb="0" eb="3">
      <t>ダイヒョウシャ</t>
    </rPh>
    <rPh sb="3" eb="4">
      <t>メイ</t>
    </rPh>
    <phoneticPr fontId="3"/>
  </si>
  <si>
    <t>団体番号</t>
    <rPh sb="0" eb="4">
      <t>トウロクダンタイバンゴウ</t>
    </rPh>
    <phoneticPr fontId="3"/>
  </si>
  <si>
    <t>連絡責任者</t>
    <rPh sb="0" eb="5">
      <t>レンラクセキニンシャ</t>
    </rPh>
    <phoneticPr fontId="3"/>
  </si>
  <si>
    <t>連絡先住所</t>
    <rPh sb="0" eb="3">
      <t>レンラクサキ</t>
    </rPh>
    <rPh sb="3" eb="5">
      <t>ジュウショ</t>
    </rPh>
    <phoneticPr fontId="3"/>
  </si>
  <si>
    <t>Tel</t>
    <phoneticPr fontId="3"/>
  </si>
  <si>
    <t>Fax</t>
    <phoneticPr fontId="3"/>
  </si>
  <si>
    <t>携帯</t>
    <rPh sb="0" eb="2">
      <t>ケイタイ</t>
    </rPh>
    <phoneticPr fontId="3"/>
  </si>
  <si>
    <t>E-mail</t>
    <phoneticPr fontId="3"/>
  </si>
  <si>
    <t>番号</t>
    <rPh sb="0" eb="2">
      <t>バンゴウ</t>
    </rPh>
    <phoneticPr fontId="3"/>
  </si>
  <si>
    <t>競技者番号</t>
    <rPh sb="0" eb="5">
      <t>キョウギシャバンゴウ</t>
    </rPh>
    <phoneticPr fontId="3"/>
  </si>
  <si>
    <t>氏　　　名</t>
    <rPh sb="0" eb="5">
      <t>シメイ</t>
    </rPh>
    <phoneticPr fontId="3"/>
  </si>
  <si>
    <t>生年月日</t>
    <rPh sb="0" eb="4">
      <t>セイネンガッピ</t>
    </rPh>
    <phoneticPr fontId="3"/>
  </si>
  <si>
    <t>西暦</t>
    <rPh sb="0" eb="2">
      <t>セイレキ</t>
    </rPh>
    <phoneticPr fontId="3"/>
  </si>
  <si>
    <t>月</t>
    <rPh sb="0" eb="1">
      <t>ツキ</t>
    </rPh>
    <phoneticPr fontId="3"/>
  </si>
  <si>
    <t>日</t>
    <rPh sb="0" eb="1">
      <t>ヒ</t>
    </rPh>
    <phoneticPr fontId="3"/>
  </si>
  <si>
    <t>【処理手順】</t>
    <rPh sb="1" eb="3">
      <t>ショリ</t>
    </rPh>
    <rPh sb="3" eb="5">
      <t>テジュン</t>
    </rPh>
    <phoneticPr fontId="3"/>
  </si>
  <si>
    <t>英数字は半角で入力すること。</t>
    <rPh sb="0" eb="1">
      <t>エイ</t>
    </rPh>
    <rPh sb="1" eb="3">
      <t>スウジ</t>
    </rPh>
    <rPh sb="4" eb="6">
      <t>ハンカク</t>
    </rPh>
    <rPh sb="7" eb="9">
      <t>ニュウリョク</t>
    </rPh>
    <phoneticPr fontId="3"/>
  </si>
  <si>
    <t>入力欄に「計算式」「関数」は入力しないこと。</t>
    <rPh sb="0" eb="2">
      <t>ニュウリョク</t>
    </rPh>
    <rPh sb="2" eb="3">
      <t>ラン</t>
    </rPh>
    <rPh sb="5" eb="7">
      <t>ケイサン</t>
    </rPh>
    <rPh sb="7" eb="8">
      <t>シキ</t>
    </rPh>
    <rPh sb="10" eb="12">
      <t>カンスウ</t>
    </rPh>
    <rPh sb="14" eb="16">
      <t>ニュウリョク</t>
    </rPh>
    <phoneticPr fontId="3"/>
  </si>
  <si>
    <t>記号など、下記の様な、機種依存文字は使用できません。</t>
    <rPh sb="0" eb="2">
      <t>キゴウ</t>
    </rPh>
    <rPh sb="5" eb="7">
      <t>カキ</t>
    </rPh>
    <rPh sb="8" eb="9">
      <t>サマ</t>
    </rPh>
    <rPh sb="11" eb="13">
      <t>キシュ</t>
    </rPh>
    <rPh sb="13" eb="15">
      <t>イゾン</t>
    </rPh>
    <rPh sb="15" eb="17">
      <t>モジ</t>
    </rPh>
    <rPh sb="18" eb="20">
      <t>シヨウ</t>
    </rPh>
    <phoneticPr fontId="3"/>
  </si>
  <si>
    <t>ご利用のPCでは正しく印刷されていても、データ上反映されない場合があります。</t>
    <rPh sb="1" eb="3">
      <t>リヨウ</t>
    </rPh>
    <rPh sb="8" eb="9">
      <t>タダ</t>
    </rPh>
    <rPh sb="11" eb="13">
      <t>インサツ</t>
    </rPh>
    <rPh sb="23" eb="24">
      <t>ジョウ</t>
    </rPh>
    <rPh sb="24" eb="26">
      <t>ハンエイ</t>
    </rPh>
    <rPh sb="30" eb="32">
      <t>バアイ</t>
    </rPh>
    <phoneticPr fontId="3"/>
  </si>
  <si>
    <t>機種依存文字　例）</t>
    <rPh sb="0" eb="2">
      <t>キシュ</t>
    </rPh>
    <rPh sb="2" eb="4">
      <t>イゾン</t>
    </rPh>
    <rPh sb="4" eb="6">
      <t>モジ</t>
    </rPh>
    <rPh sb="7" eb="8">
      <t>レイ</t>
    </rPh>
    <phoneticPr fontId="3"/>
  </si>
  <si>
    <t>１．大会基本情報について</t>
    <rPh sb="2" eb="4">
      <t>タイカイ</t>
    </rPh>
    <rPh sb="4" eb="6">
      <t>キホン</t>
    </rPh>
    <rPh sb="6" eb="8">
      <t>ジョウホウ</t>
    </rPh>
    <phoneticPr fontId="3"/>
  </si>
  <si>
    <t>入力されている「大会基本情報」を確認してください。</t>
    <rPh sb="0" eb="2">
      <t>ニュウリョク</t>
    </rPh>
    <rPh sb="8" eb="10">
      <t>タイカイ</t>
    </rPh>
    <rPh sb="10" eb="12">
      <t>キホン</t>
    </rPh>
    <rPh sb="12" eb="14">
      <t>ジョウホウ</t>
    </rPh>
    <rPh sb="16" eb="18">
      <t>カクニン</t>
    </rPh>
    <phoneticPr fontId="3"/>
  </si>
  <si>
    <t>記入済例）</t>
    <rPh sb="0" eb="2">
      <t>キニュウ</t>
    </rPh>
    <rPh sb="2" eb="3">
      <t>ス</t>
    </rPh>
    <rPh sb="3" eb="4">
      <t>レイ</t>
    </rPh>
    <phoneticPr fontId="3"/>
  </si>
  <si>
    <t>大会名</t>
    <rPh sb="0" eb="3">
      <t>タイカイメイ</t>
    </rPh>
    <phoneticPr fontId="3"/>
  </si>
  <si>
    <t>期日</t>
    <rPh sb="0" eb="2">
      <t>キジツ</t>
    </rPh>
    <phoneticPr fontId="3"/>
  </si>
  <si>
    <t>場所</t>
    <rPh sb="0" eb="2">
      <t>バショ</t>
    </rPh>
    <phoneticPr fontId="3"/>
  </si>
  <si>
    <t>入力例）</t>
    <rPh sb="0" eb="2">
      <t>ニュウリョク</t>
    </rPh>
    <rPh sb="2" eb="3">
      <t>レイ</t>
    </rPh>
    <phoneticPr fontId="3"/>
  </si>
  <si>
    <t>田中まり子</t>
    <rPh sb="0" eb="2">
      <t>タナカ</t>
    </rPh>
    <rPh sb="4" eb="5">
      <t>コ</t>
    </rPh>
    <phoneticPr fontId="3"/>
  </si>
  <si>
    <t>東京都世田谷区桜上水1-2-34</t>
    <rPh sb="0" eb="7">
      <t>トウキョウトセタガヤク</t>
    </rPh>
    <rPh sb="7" eb="10">
      <t>サクラジョウスイ</t>
    </rPh>
    <phoneticPr fontId="3"/>
  </si>
  <si>
    <t>鈴木ゆう子</t>
    <rPh sb="0" eb="2">
      <t>スズキ</t>
    </rPh>
    <rPh sb="4" eb="5">
      <t>コ</t>
    </rPh>
    <phoneticPr fontId="3"/>
  </si>
  <si>
    <t>東京都世田谷区桜上水5-67-89</t>
    <rPh sb="0" eb="7">
      <t>トウキョウトセタガヤク</t>
    </rPh>
    <rPh sb="7" eb="10">
      <t>サクラジョウスイ</t>
    </rPh>
    <phoneticPr fontId="3"/>
  </si>
  <si>
    <t>該当する入力項目がない場合、空欄にせず「-」と入力すること。</t>
    <rPh sb="0" eb="2">
      <t>ガイトウ</t>
    </rPh>
    <rPh sb="4" eb="6">
      <t>ニュウリョク</t>
    </rPh>
    <rPh sb="6" eb="8">
      <t>コウモク</t>
    </rPh>
    <rPh sb="11" eb="13">
      <t>バアイ</t>
    </rPh>
    <rPh sb="14" eb="16">
      <t>クウラン</t>
    </rPh>
    <rPh sb="23" eb="25">
      <t>ニュウリョク</t>
    </rPh>
    <phoneticPr fontId="3"/>
  </si>
  <si>
    <t>３．競技者情報について</t>
    <rPh sb="2" eb="5">
      <t>キョウギシャ</t>
    </rPh>
    <rPh sb="5" eb="7">
      <t>ジョウホウ</t>
    </rPh>
    <phoneticPr fontId="3"/>
  </si>
  <si>
    <t>競技者番号１から順に、間を空けずに詰めて入力してください。</t>
    <rPh sb="0" eb="3">
      <t>キョウギシャ</t>
    </rPh>
    <rPh sb="3" eb="5">
      <t>バンゴウ</t>
    </rPh>
    <rPh sb="8" eb="9">
      <t>ジュン</t>
    </rPh>
    <rPh sb="11" eb="12">
      <t>アイダ</t>
    </rPh>
    <rPh sb="13" eb="14">
      <t>ア</t>
    </rPh>
    <rPh sb="17" eb="18">
      <t>ツ</t>
    </rPh>
    <rPh sb="20" eb="22">
      <t>ニュウリョク</t>
    </rPh>
    <phoneticPr fontId="3"/>
  </si>
  <si>
    <t>「生年月日」</t>
    <rPh sb="1" eb="3">
      <t>セイネン</t>
    </rPh>
    <rPh sb="3" eb="5">
      <t>ガッピ</t>
    </rPh>
    <phoneticPr fontId="3"/>
  </si>
  <si>
    <t>西暦で入力のこと。</t>
    <rPh sb="0" eb="2">
      <t>セイレキ</t>
    </rPh>
    <rPh sb="3" eb="5">
      <t>ニュウリョク</t>
    </rPh>
    <phoneticPr fontId="3"/>
  </si>
  <si>
    <t>伊藤　咲子</t>
    <rPh sb="0" eb="2">
      <t>イトウ</t>
    </rPh>
    <rPh sb="3" eb="5">
      <t>サキコ</t>
    </rPh>
    <phoneticPr fontId="3"/>
  </si>
  <si>
    <t>3</t>
  </si>
  <si>
    <t>小沢　さくら</t>
    <rPh sb="0" eb="2">
      <t>オザワ</t>
    </rPh>
    <phoneticPr fontId="3"/>
  </si>
  <si>
    <t>4</t>
  </si>
  <si>
    <t>5</t>
  </si>
  <si>
    <t>飯塚　ひとみ</t>
    <rPh sb="0" eb="2">
      <t>イイヅカ</t>
    </rPh>
    <phoneticPr fontId="3"/>
  </si>
  <si>
    <t>6</t>
  </si>
  <si>
    <t>7</t>
  </si>
  <si>
    <t>8</t>
  </si>
  <si>
    <t>佐藤　みさき</t>
    <rPh sb="0" eb="2">
      <t>サトウ</t>
    </rPh>
    <phoneticPr fontId="3"/>
  </si>
  <si>
    <t>9</t>
  </si>
  <si>
    <t>10</t>
  </si>
  <si>
    <t>原則的に、下記の順でプログラムへ記載します。ただし、記録システム上、一部、反映できない場合があります。あらかじめご了承ください。</t>
    <rPh sb="0" eb="3">
      <t>ゲンソクテキ</t>
    </rPh>
    <rPh sb="5" eb="7">
      <t>カキ</t>
    </rPh>
    <rPh sb="8" eb="9">
      <t>ジュン</t>
    </rPh>
    <rPh sb="16" eb="18">
      <t>キサイ</t>
    </rPh>
    <rPh sb="26" eb="28">
      <t>キロク</t>
    </rPh>
    <rPh sb="32" eb="33">
      <t>ウエ</t>
    </rPh>
    <rPh sb="34" eb="36">
      <t>イチブ</t>
    </rPh>
    <rPh sb="37" eb="39">
      <t>ハンエイ</t>
    </rPh>
    <rPh sb="43" eb="45">
      <t>バアイ</t>
    </rPh>
    <phoneticPr fontId="3"/>
  </si>
  <si>
    <t>表示順</t>
    <rPh sb="0" eb="2">
      <t>ヒョウジ</t>
    </rPh>
    <rPh sb="2" eb="3">
      <t>ジュン</t>
    </rPh>
    <phoneticPr fontId="3"/>
  </si>
  <si>
    <t>A</t>
    <phoneticPr fontId="3"/>
  </si>
  <si>
    <t>←補欠（例</t>
    <rPh sb="4" eb="5">
      <t>レイ</t>
    </rPh>
    <phoneticPr fontId="3"/>
  </si>
  <si>
    <t>□</t>
    <phoneticPr fontId="3"/>
  </si>
  <si>
    <t>□</t>
    <phoneticPr fontId="3"/>
  </si>
  <si>
    <t>*</t>
    <phoneticPr fontId="3"/>
  </si>
  <si>
    <t>*</t>
    <phoneticPr fontId="3"/>
  </si>
  <si>
    <t>□</t>
    <phoneticPr fontId="3"/>
  </si>
  <si>
    <t>*</t>
    <phoneticPr fontId="3"/>
  </si>
  <si>
    <t>*</t>
    <phoneticPr fontId="3"/>
  </si>
  <si>
    <t>その他、旧字体の漢字などの一部にも使用できない文字があります。</t>
    <phoneticPr fontId="3"/>
  </si>
  <si>
    <t>□</t>
    <phoneticPr fontId="3"/>
  </si>
  <si>
    <t>・・・</t>
    <phoneticPr fontId="3"/>
  </si>
  <si>
    <t>・・・</t>
    <phoneticPr fontId="3"/>
  </si>
  <si>
    <t>03-3333-4444</t>
    <phoneticPr fontId="3"/>
  </si>
  <si>
    <t>03-3333-4445</t>
    <phoneticPr fontId="3"/>
  </si>
  <si>
    <t>・・・</t>
    <phoneticPr fontId="3"/>
  </si>
  <si>
    <t>Tel</t>
    <phoneticPr fontId="3"/>
  </si>
  <si>
    <t>03-5555-6666</t>
    <phoneticPr fontId="3"/>
  </si>
  <si>
    <t>Fax</t>
    <phoneticPr fontId="3"/>
  </si>
  <si>
    <t>090-9999-9999</t>
    <phoneticPr fontId="3"/>
  </si>
  <si>
    <t>E-mail</t>
    <phoneticPr fontId="3"/>
  </si>
  <si>
    <t>aiueo@kakikunet.ne.jp</t>
    <phoneticPr fontId="3"/>
  </si>
  <si>
    <t>□</t>
    <phoneticPr fontId="3"/>
  </si>
  <si>
    <t>*</t>
    <phoneticPr fontId="3"/>
  </si>
  <si>
    <t>「競技者番号」</t>
    <phoneticPr fontId="3"/>
  </si>
  <si>
    <t>・・・</t>
    <phoneticPr fontId="3"/>
  </si>
  <si>
    <t>*</t>
    <phoneticPr fontId="3"/>
  </si>
  <si>
    <t>・・・</t>
    <phoneticPr fontId="3"/>
  </si>
  <si>
    <t>2</t>
    <phoneticPr fontId="3"/>
  </si>
  <si>
    <t>5</t>
    <phoneticPr fontId="3"/>
  </si>
  <si>
    <t>8</t>
    <phoneticPr fontId="3"/>
  </si>
  <si>
    <t>10</t>
    <phoneticPr fontId="3"/>
  </si>
  <si>
    <t>8</t>
    <phoneticPr fontId="3"/>
  </si>
  <si>
    <t>9</t>
    <phoneticPr fontId="3"/>
  </si>
  <si>
    <t>7</t>
    <phoneticPr fontId="3"/>
  </si>
  <si>
    <t>４．エントリーについて</t>
    <phoneticPr fontId="3"/>
  </si>
  <si>
    <t>エントリー</t>
    <phoneticPr fontId="3"/>
  </si>
  <si>
    <t>デュエット</t>
    <phoneticPr fontId="3"/>
  </si>
  <si>
    <t>チーム</t>
    <phoneticPr fontId="3"/>
  </si>
  <si>
    <t>A</t>
    <phoneticPr fontId="3"/>
  </si>
  <si>
    <t>R</t>
    <phoneticPr fontId="3"/>
  </si>
  <si>
    <t>A</t>
    <phoneticPr fontId="3"/>
  </si>
  <si>
    <t>B</t>
    <phoneticPr fontId="3"/>
  </si>
  <si>
    <t>B</t>
    <phoneticPr fontId="3"/>
  </si>
  <si>
    <t>R1</t>
    <phoneticPr fontId="3"/>
  </si>
  <si>
    <t>R2</t>
    <phoneticPr fontId="3"/>
  </si>
  <si>
    <t>Ａ</t>
    <phoneticPr fontId="3"/>
  </si>
  <si>
    <t>R</t>
    <phoneticPr fontId="3"/>
  </si>
  <si>
    <t>R</t>
    <phoneticPr fontId="3"/>
  </si>
  <si>
    <t>R2</t>
    <phoneticPr fontId="3"/>
  </si>
  <si>
    <t>Ｂ</t>
    <phoneticPr fontId="3"/>
  </si>
  <si>
    <t>R1</t>
    <phoneticPr fontId="3"/>
  </si>
  <si>
    <t>R2</t>
    <phoneticPr fontId="3"/>
  </si>
  <si>
    <t>１．ファイルのダウンロード</t>
    <phoneticPr fontId="3"/>
  </si>
  <si>
    <t>ファイルを開き、入力シートの必要事項を漏れなく全て入力してください。</t>
    <rPh sb="5" eb="6">
      <t>ヒラ</t>
    </rPh>
    <rPh sb="8" eb="10">
      <t>ニュウリョク</t>
    </rPh>
    <rPh sb="14" eb="16">
      <t>ヒツヨウ</t>
    </rPh>
    <rPh sb="16" eb="18">
      <t>ジコウ</t>
    </rPh>
    <rPh sb="19" eb="20">
      <t>モ</t>
    </rPh>
    <rPh sb="23" eb="24">
      <t>スベ</t>
    </rPh>
    <rPh sb="25" eb="27">
      <t>ニュウリョク</t>
    </rPh>
    <phoneticPr fontId="3"/>
  </si>
  <si>
    <t>この項目の入力値は、プログラム作成の際に、そのまま利用するので、誤入力がないように注意し、良く確認してください。</t>
    <rPh sb="2" eb="4">
      <t>コウモク</t>
    </rPh>
    <rPh sb="5" eb="8">
      <t>ニュウリョクチ</t>
    </rPh>
    <rPh sb="15" eb="17">
      <t>サクセイ</t>
    </rPh>
    <rPh sb="18" eb="19">
      <t>サイ</t>
    </rPh>
    <rPh sb="25" eb="27">
      <t>リヨウ</t>
    </rPh>
    <rPh sb="45" eb="46">
      <t>ヨ</t>
    </rPh>
    <rPh sb="47" eb="49">
      <t>カクニン</t>
    </rPh>
    <phoneticPr fontId="3"/>
  </si>
  <si>
    <t>３．確認シート（印刷版）の印刷</t>
    <rPh sb="2" eb="4">
      <t>カクニン</t>
    </rPh>
    <rPh sb="8" eb="10">
      <t>インサツ</t>
    </rPh>
    <rPh sb="10" eb="11">
      <t>バン</t>
    </rPh>
    <rPh sb="13" eb="15">
      <t>インサツ</t>
    </rPh>
    <phoneticPr fontId="3"/>
  </si>
  <si>
    <t>誤りがあった場合、入力シートで入力内容を変更し、再印刷してください。</t>
    <rPh sb="0" eb="1">
      <t>アヤマ</t>
    </rPh>
    <rPh sb="6" eb="8">
      <t>バアイ</t>
    </rPh>
    <rPh sb="9" eb="11">
      <t>ニュウリョク</t>
    </rPh>
    <rPh sb="15" eb="17">
      <t>ニュウリョク</t>
    </rPh>
    <rPh sb="17" eb="19">
      <t>ナイヨウ</t>
    </rPh>
    <rPh sb="20" eb="22">
      <t>ヘンコウ</t>
    </rPh>
    <rPh sb="24" eb="27">
      <t>サイインサツ</t>
    </rPh>
    <phoneticPr fontId="3"/>
  </si>
  <si>
    <t>自動計算された「申込金欄」を確認してください。</t>
    <rPh sb="0" eb="1">
      <t>ジ</t>
    </rPh>
    <rPh sb="1" eb="2">
      <t>ドウ</t>
    </rPh>
    <rPh sb="2" eb="4">
      <t>ケイサン</t>
    </rPh>
    <phoneticPr fontId="3"/>
  </si>
  <si>
    <t>【エントリーフォーム入力手順】</t>
    <rPh sb="10" eb="12">
      <t>ニュウリョク</t>
    </rPh>
    <rPh sb="12" eb="14">
      <t>テジュン</t>
    </rPh>
    <phoneticPr fontId="3"/>
  </si>
  <si>
    <t>チ　ー　ム</t>
    <phoneticPr fontId="3"/>
  </si>
  <si>
    <t>Ｃ</t>
    <phoneticPr fontId="3"/>
  </si>
  <si>
    <t>6</t>
    <phoneticPr fontId="3"/>
  </si>
  <si>
    <t>A</t>
    <phoneticPr fontId="3"/>
  </si>
  <si>
    <t>R1</t>
    <phoneticPr fontId="3"/>
  </si>
  <si>
    <t>R2</t>
    <phoneticPr fontId="3"/>
  </si>
  <si>
    <t>ﾌﾘｰｺﾝﾋﾞﾈｰｼｮﾝ</t>
    <phoneticPr fontId="3"/>
  </si>
  <si>
    <t>フリーコンビネーション</t>
    <phoneticPr fontId="3"/>
  </si>
  <si>
    <t>Ａ</t>
    <phoneticPr fontId="3"/>
  </si>
  <si>
    <t>Ｂ</t>
    <phoneticPr fontId="3"/>
  </si>
  <si>
    <t>C</t>
    <phoneticPr fontId="3"/>
  </si>
  <si>
    <t>R1</t>
    <phoneticPr fontId="3"/>
  </si>
  <si>
    <t>R2</t>
    <phoneticPr fontId="3"/>
  </si>
  <si>
    <t>「デュエット」「チーム」「フリーコンビネーション」の競技者は、表示順の1から順に、プログラムへ記載します。</t>
    <rPh sb="26" eb="29">
      <t>キョウギシャ</t>
    </rPh>
    <rPh sb="31" eb="33">
      <t>ヒョウジ</t>
    </rPh>
    <rPh sb="33" eb="34">
      <t>ジュン</t>
    </rPh>
    <rPh sb="38" eb="39">
      <t>ジュン</t>
    </rPh>
    <rPh sb="47" eb="49">
      <t>キサイ</t>
    </rPh>
    <phoneticPr fontId="3"/>
  </si>
  <si>
    <t>申込の際、補欠としてエントリーする場合、表示順にデュエット：「R」、チーム、フリーコンビネーション：「R1]「R2」を入力してください。</t>
    <rPh sb="0" eb="2">
      <t>モウシコ</t>
    </rPh>
    <rPh sb="3" eb="4">
      <t>サイ</t>
    </rPh>
    <rPh sb="5" eb="7">
      <t>ホケツ</t>
    </rPh>
    <rPh sb="17" eb="19">
      <t>バアイ</t>
    </rPh>
    <rPh sb="20" eb="22">
      <t>ヒョウジ</t>
    </rPh>
    <rPh sb="22" eb="23">
      <t>ジュン</t>
    </rPh>
    <rPh sb="59" eb="61">
      <t>ニュウリョク</t>
    </rPh>
    <phoneticPr fontId="3"/>
  </si>
  <si>
    <t>星　きらら</t>
    <rPh sb="0" eb="1">
      <t>ホシ</t>
    </rPh>
    <phoneticPr fontId="3"/>
  </si>
  <si>
    <t>高寄　優菜</t>
    <rPh sb="0" eb="2">
      <t>タカヨセ</t>
    </rPh>
    <rPh sb="3" eb="5">
      <t>ユウナ</t>
    </rPh>
    <phoneticPr fontId="3"/>
  </si>
  <si>
    <t>高橋　瑞希</t>
    <rPh sb="0" eb="2">
      <t>タカハシ</t>
    </rPh>
    <rPh sb="3" eb="5">
      <t>ミズキ</t>
    </rPh>
    <phoneticPr fontId="3"/>
  </si>
  <si>
    <t>安住　佳純</t>
    <rPh sb="0" eb="2">
      <t>アズミ</t>
    </rPh>
    <rPh sb="3" eb="5">
      <t>カスミ</t>
    </rPh>
    <phoneticPr fontId="3"/>
  </si>
  <si>
    <t>芦塚　恵那</t>
    <rPh sb="0" eb="2">
      <t>アシヅカ</t>
    </rPh>
    <rPh sb="3" eb="5">
      <t>エナ</t>
    </rPh>
    <phoneticPr fontId="3"/>
  </si>
  <si>
    <t>川嶋　美南</t>
    <rPh sb="0" eb="2">
      <t>カワシマ</t>
    </rPh>
    <rPh sb="3" eb="5">
      <t>ミナミ</t>
    </rPh>
    <phoneticPr fontId="3"/>
  </si>
  <si>
    <t>武田　京香</t>
    <rPh sb="0" eb="2">
      <t>タケダ</t>
    </rPh>
    <rPh sb="3" eb="5">
      <t>キョウカ</t>
    </rPh>
    <phoneticPr fontId="3"/>
  </si>
  <si>
    <t>健康　大地</t>
    <rPh sb="0" eb="2">
      <t>ケンコウ</t>
    </rPh>
    <rPh sb="3" eb="5">
      <t>ダイチ</t>
    </rPh>
    <phoneticPr fontId="3"/>
  </si>
  <si>
    <t>13579</t>
    <phoneticPr fontId="3"/>
  </si>
  <si>
    <t>団体略称</t>
    <rPh sb="0" eb="2">
      <t>ダンタイ</t>
    </rPh>
    <rPh sb="2" eb="4">
      <t>リャクショウ</t>
    </rPh>
    <phoneticPr fontId="3"/>
  </si>
  <si>
    <t>「チーム」「フリーコンビネーション」は、組のABC順に、プログラムへ記載します。</t>
    <rPh sb="20" eb="21">
      <t>クミ</t>
    </rPh>
    <rPh sb="25" eb="26">
      <t>ジュン</t>
    </rPh>
    <rPh sb="34" eb="36">
      <t>キサイ</t>
    </rPh>
    <phoneticPr fontId="3"/>
  </si>
  <si>
    <t>2</t>
    <phoneticPr fontId="3"/>
  </si>
  <si>
    <t>1</t>
    <phoneticPr fontId="3"/>
  </si>
  <si>
    <t>3</t>
    <phoneticPr fontId="3"/>
  </si>
  <si>
    <t>安住　佳純</t>
    <phoneticPr fontId="3"/>
  </si>
  <si>
    <t>小沢　さくら</t>
    <phoneticPr fontId="3"/>
  </si>
  <si>
    <t>安住　佳純</t>
    <phoneticPr fontId="3"/>
  </si>
  <si>
    <t>芦塚　恵那</t>
    <phoneticPr fontId="3"/>
  </si>
  <si>
    <t>飯塚　ひとみ</t>
    <phoneticPr fontId="3"/>
  </si>
  <si>
    <t>健康　大地</t>
    <phoneticPr fontId="3"/>
  </si>
  <si>
    <t>芦塚　恵那</t>
    <phoneticPr fontId="3"/>
  </si>
  <si>
    <t>飯塚　ひとみ</t>
    <phoneticPr fontId="3"/>
  </si>
  <si>
    <t>川嶋　美南</t>
    <phoneticPr fontId="3"/>
  </si>
  <si>
    <t>佐藤　みさき</t>
    <phoneticPr fontId="3"/>
  </si>
  <si>
    <t xml:space="preserve">
アーティスティックスイミング　大会エントリー　入力・処理マニュアル
</t>
    <rPh sb="16" eb="18">
      <t>タイカイ</t>
    </rPh>
    <rPh sb="24" eb="26">
      <t>ニュウリョク</t>
    </rPh>
    <rPh sb="27" eb="29">
      <t>ショリ</t>
    </rPh>
    <phoneticPr fontId="3"/>
  </si>
  <si>
    <t>関東アーティスティックスイミングクラブ</t>
    <rPh sb="0" eb="2">
      <t>カントウ</t>
    </rPh>
    <phoneticPr fontId="3"/>
  </si>
  <si>
    <t>関東ASクラブ</t>
    <rPh sb="0" eb="2">
      <t>カントウ</t>
    </rPh>
    <phoneticPr fontId="3"/>
  </si>
  <si>
    <t>□</t>
    <phoneticPr fontId="3"/>
  </si>
  <si>
    <t>1047895</t>
    <phoneticPr fontId="3"/>
  </si>
  <si>
    <t>申込金</t>
    <rPh sb="0" eb="2">
      <t>モウシコミ</t>
    </rPh>
    <rPh sb="2" eb="3">
      <t>キン</t>
    </rPh>
    <phoneticPr fontId="3"/>
  </si>
  <si>
    <t>横浜国際プール　サブプール</t>
    <rPh sb="0" eb="2">
      <t>ヨコハマ</t>
    </rPh>
    <rPh sb="2" eb="4">
      <t>コクサイ</t>
    </rPh>
    <phoneticPr fontId="3"/>
  </si>
  <si>
    <t>年令区分</t>
    <rPh sb="0" eb="2">
      <t>ネンレイ</t>
    </rPh>
    <rPh sb="2" eb="4">
      <t>クブン</t>
    </rPh>
    <phoneticPr fontId="3"/>
  </si>
  <si>
    <t>デュエット</t>
    <phoneticPr fontId="3"/>
  </si>
  <si>
    <t>18～29</t>
  </si>
  <si>
    <t>18～29</t>
    <phoneticPr fontId="3"/>
  </si>
  <si>
    <t>30～39</t>
    <phoneticPr fontId="3"/>
  </si>
  <si>
    <t>40～49</t>
    <phoneticPr fontId="3"/>
  </si>
  <si>
    <t>50～59</t>
    <phoneticPr fontId="3"/>
  </si>
  <si>
    <t>60～69</t>
  </si>
  <si>
    <t>60～69</t>
    <phoneticPr fontId="3"/>
  </si>
  <si>
    <t>70～79</t>
  </si>
  <si>
    <t>70～79</t>
    <phoneticPr fontId="3"/>
  </si>
  <si>
    <t>80～89</t>
    <phoneticPr fontId="3"/>
  </si>
  <si>
    <t>90～99</t>
    <phoneticPr fontId="3"/>
  </si>
  <si>
    <t>18～34</t>
    <phoneticPr fontId="3"/>
  </si>
  <si>
    <t>35～49</t>
  </si>
  <si>
    <t>35～49</t>
    <phoneticPr fontId="3"/>
  </si>
  <si>
    <t>50～64</t>
  </si>
  <si>
    <t>50～64</t>
    <phoneticPr fontId="3"/>
  </si>
  <si>
    <t>65～79</t>
    <phoneticPr fontId="3"/>
  </si>
  <si>
    <t>80～94</t>
    <phoneticPr fontId="3"/>
  </si>
  <si>
    <t>95～109</t>
    <phoneticPr fontId="3"/>
  </si>
  <si>
    <t>デュエット</t>
    <phoneticPr fontId="3"/>
  </si>
  <si>
    <t>チーム・FC</t>
    <phoneticPr fontId="3"/>
  </si>
  <si>
    <t>年齢区分</t>
    <rPh sb="0" eb="2">
      <t>ネンレイ</t>
    </rPh>
    <rPh sb="2" eb="4">
      <t>クブン</t>
    </rPh>
    <phoneticPr fontId="3"/>
  </si>
  <si>
    <t>カタカナ氏名</t>
    <rPh sb="4" eb="6">
      <t>シメイ</t>
    </rPh>
    <phoneticPr fontId="3"/>
  </si>
  <si>
    <t>フリーコンビネーション</t>
    <phoneticPr fontId="3"/>
  </si>
  <si>
    <t>組</t>
    <rPh sb="0" eb="1">
      <t>クミ</t>
    </rPh>
    <phoneticPr fontId="3"/>
  </si>
  <si>
    <t>年齢区分</t>
    <rPh sb="0" eb="2">
      <t>ネンレイ</t>
    </rPh>
    <rPh sb="2" eb="4">
      <t>クブン</t>
    </rPh>
    <phoneticPr fontId="3"/>
  </si>
  <si>
    <t>氏名</t>
    <rPh sb="0" eb="2">
      <t>シメイ</t>
    </rPh>
    <phoneticPr fontId="3"/>
  </si>
  <si>
    <t>（一社）日本マスターズ水泳協会</t>
    <rPh sb="1" eb="2">
      <t>イチ</t>
    </rPh>
    <rPh sb="2" eb="3">
      <t>シャ</t>
    </rPh>
    <rPh sb="4" eb="6">
      <t>ニホン</t>
    </rPh>
    <rPh sb="11" eb="13">
      <t>スイエイ</t>
    </rPh>
    <rPh sb="13" eb="15">
      <t>キョウカイ</t>
    </rPh>
    <phoneticPr fontId="3"/>
  </si>
  <si>
    <t>標準表示されない漢字については、カタカナのヨミガナで入力し、印刷したものに手書きで記入すること。</t>
    <rPh sb="0" eb="2">
      <t>ヒョウジュン</t>
    </rPh>
    <rPh sb="2" eb="4">
      <t>ヒョウジ</t>
    </rPh>
    <rPh sb="8" eb="10">
      <t>カンジ</t>
    </rPh>
    <rPh sb="26" eb="28">
      <t>ニュウリョク</t>
    </rPh>
    <rPh sb="30" eb="32">
      <t>インサツ</t>
    </rPh>
    <rPh sb="37" eb="39">
      <t>テガ</t>
    </rPh>
    <rPh sb="41" eb="43">
      <t>キニュウ</t>
    </rPh>
    <phoneticPr fontId="3"/>
  </si>
  <si>
    <t>確認シート（印刷版/種目別：印刷版）を印刷し、入力事項に処理誤りがないか入念にチェックしてください。</t>
    <rPh sb="10" eb="13">
      <t>シュモクベツ</t>
    </rPh>
    <rPh sb="14" eb="16">
      <t>インサツ</t>
    </rPh>
    <rPh sb="16" eb="17">
      <t>バン</t>
    </rPh>
    <phoneticPr fontId="3"/>
  </si>
  <si>
    <t>３．入力作成</t>
    <rPh sb="2" eb="4">
      <t>ニュウリョク</t>
    </rPh>
    <rPh sb="4" eb="6">
      <t>サクセイ</t>
    </rPh>
    <phoneticPr fontId="3"/>
  </si>
  <si>
    <t>申込団体は、印刷の控えをとっておいてください。</t>
    <rPh sb="0" eb="2">
      <t>モウシコミ</t>
    </rPh>
    <rPh sb="2" eb="4">
      <t>ダンタイ</t>
    </rPh>
    <rPh sb="6" eb="8">
      <t>インサツ</t>
    </rPh>
    <rPh sb="9" eb="10">
      <t>ヒカ</t>
    </rPh>
    <phoneticPr fontId="3"/>
  </si>
  <si>
    <t>2019年7月6日（土）</t>
    <phoneticPr fontId="3"/>
  </si>
  <si>
    <t>「カタカナ氏名」</t>
    <phoneticPr fontId="3"/>
  </si>
  <si>
    <t>姓（大文字）＋スペース＋名（大文字）の順に入力。</t>
    <rPh sb="0" eb="1">
      <t>セイ</t>
    </rPh>
    <rPh sb="2" eb="5">
      <t>オオモジ</t>
    </rPh>
    <rPh sb="12" eb="13">
      <t>メイ</t>
    </rPh>
    <rPh sb="14" eb="17">
      <t>オオモジ</t>
    </rPh>
    <rPh sb="19" eb="20">
      <t>ジュン</t>
    </rPh>
    <rPh sb="21" eb="23">
      <t>ニュウリョク</t>
    </rPh>
    <phoneticPr fontId="3"/>
  </si>
  <si>
    <t>18～29</t>
    <phoneticPr fontId="3"/>
  </si>
  <si>
    <t>60～69</t>
    <phoneticPr fontId="3"/>
  </si>
  <si>
    <t>60～69</t>
    <phoneticPr fontId="3"/>
  </si>
  <si>
    <t>70～79</t>
    <phoneticPr fontId="3"/>
  </si>
  <si>
    <t>70～79</t>
    <phoneticPr fontId="3"/>
  </si>
  <si>
    <t>競技者情報の「競技者番号」「氏名」「カタカナ氏名」「生年月日」を入力します。</t>
    <rPh sb="0" eb="3">
      <t>キョウギシャ</t>
    </rPh>
    <rPh sb="3" eb="5">
      <t>ジョウホウ</t>
    </rPh>
    <rPh sb="7" eb="10">
      <t>キョウギシャ</t>
    </rPh>
    <rPh sb="10" eb="12">
      <t>バンゴウ</t>
    </rPh>
    <rPh sb="14" eb="16">
      <t>シメイ</t>
    </rPh>
    <rPh sb="22" eb="24">
      <t>シメイ</t>
    </rPh>
    <rPh sb="26" eb="28">
      <t>セイネン</t>
    </rPh>
    <rPh sb="28" eb="30">
      <t>ガッピ</t>
    </rPh>
    <rPh sb="32" eb="34">
      <t>ニュウリョク</t>
    </rPh>
    <phoneticPr fontId="3"/>
  </si>
  <si>
    <t>番号を入力。（●桁）</t>
    <rPh sb="0" eb="2">
      <t>バンゴウ</t>
    </rPh>
    <rPh sb="3" eb="5">
      <t>ニュウリョク</t>
    </rPh>
    <rPh sb="8" eb="9">
      <t>ケタ</t>
    </rPh>
    <phoneticPr fontId="3"/>
  </si>
  <si>
    <t>タカハシ　ミズキ</t>
    <phoneticPr fontId="3"/>
  </si>
  <si>
    <t>イトウ　サキコ</t>
    <phoneticPr fontId="3"/>
  </si>
  <si>
    <t>タカヨリ　ユウナ</t>
    <phoneticPr fontId="3"/>
  </si>
  <si>
    <t>オザワ　サクラ</t>
    <phoneticPr fontId="3"/>
  </si>
  <si>
    <t>アズミ　カスミ</t>
    <phoneticPr fontId="3"/>
  </si>
  <si>
    <t>イイヅカ　ヒトミ</t>
    <phoneticPr fontId="3"/>
  </si>
  <si>
    <t>アシヅカ　エナ</t>
    <phoneticPr fontId="3"/>
  </si>
  <si>
    <t>ケンコウ　ダイチ</t>
    <phoneticPr fontId="3"/>
  </si>
  <si>
    <t>サトウ　ミサキ</t>
    <phoneticPr fontId="3"/>
  </si>
  <si>
    <t>カワシマ　ミナミ</t>
    <phoneticPr fontId="3"/>
  </si>
  <si>
    <t>ホシ　キララ</t>
    <phoneticPr fontId="3"/>
  </si>
  <si>
    <t>タケダ　キョウカ</t>
    <phoneticPr fontId="3"/>
  </si>
  <si>
    <t>1955</t>
    <phoneticPr fontId="3"/>
  </si>
  <si>
    <t>1958</t>
    <phoneticPr fontId="3"/>
  </si>
  <si>
    <t>1963</t>
    <phoneticPr fontId="3"/>
  </si>
  <si>
    <t>1969</t>
    <phoneticPr fontId="3"/>
  </si>
  <si>
    <t>1977</t>
    <phoneticPr fontId="3"/>
  </si>
  <si>
    <t>1980</t>
    <phoneticPr fontId="3"/>
  </si>
  <si>
    <t>1981</t>
    <phoneticPr fontId="3"/>
  </si>
  <si>
    <t>1988</t>
    <phoneticPr fontId="3"/>
  </si>
  <si>
    <t>1990</t>
    <phoneticPr fontId="3"/>
  </si>
  <si>
    <t>1991</t>
    <phoneticPr fontId="3"/>
  </si>
  <si>
    <t>「デュエット」は、組「1」から順に、プログラムへ記載します。</t>
    <rPh sb="9" eb="10">
      <t>ク</t>
    </rPh>
    <rPh sb="15" eb="16">
      <t>ジュン</t>
    </rPh>
    <rPh sb="24" eb="26">
      <t>キサイ</t>
    </rPh>
    <phoneticPr fontId="3"/>
  </si>
  <si>
    <t>チーム</t>
    <phoneticPr fontId="3"/>
  </si>
  <si>
    <t>35～49</t>
    <phoneticPr fontId="3"/>
  </si>
  <si>
    <t>50～64</t>
    <phoneticPr fontId="3"/>
  </si>
  <si>
    <t>登録している略称を全角6 文字分以内で入力すること。</t>
    <rPh sb="0" eb="2">
      <t>トウロク</t>
    </rPh>
    <rPh sb="6" eb="8">
      <t>リャクショウ</t>
    </rPh>
    <rPh sb="19" eb="21">
      <t>ニュウリョク</t>
    </rPh>
    <phoneticPr fontId="3"/>
  </si>
  <si>
    <t>03-5555-6667</t>
    <phoneticPr fontId="3"/>
  </si>
  <si>
    <t>「デュエット」「チーム」「フリーコンビネーション」競技者の平均年齢を選択してください。</t>
    <rPh sb="25" eb="28">
      <t>キョウギシャ</t>
    </rPh>
    <rPh sb="29" eb="31">
      <t>ヘイキン</t>
    </rPh>
    <rPh sb="31" eb="33">
      <t>ネンレイ</t>
    </rPh>
    <rPh sb="34" eb="36">
      <t>センタク</t>
    </rPh>
    <phoneticPr fontId="3"/>
  </si>
  <si>
    <t>団体名</t>
    <rPh sb="0" eb="2">
      <t>ダンタイ</t>
    </rPh>
    <rPh sb="2" eb="3">
      <t>メイ</t>
    </rPh>
    <phoneticPr fontId="3"/>
  </si>
  <si>
    <t>団体住所</t>
    <rPh sb="0" eb="2">
      <t>ダンタイ</t>
    </rPh>
    <rPh sb="2" eb="4">
      <t>ジュウショ</t>
    </rPh>
    <phoneticPr fontId="3"/>
  </si>
  <si>
    <t>団体Tel</t>
    <rPh sb="0" eb="2">
      <t>ダンタイ</t>
    </rPh>
    <phoneticPr fontId="3"/>
  </si>
  <si>
    <t>団体Fax</t>
    <rPh sb="0" eb="2">
      <t>ダンタイ</t>
    </rPh>
    <phoneticPr fontId="3"/>
  </si>
  <si>
    <t>日本マスターズ水泳選手権大会　プレ大会
（ジャパンマスターズ　プレ）　
アーティスティックスイミング競技</t>
    <rPh sb="0" eb="2">
      <t>ニホン</t>
    </rPh>
    <rPh sb="7" eb="9">
      <t>スイエイ</t>
    </rPh>
    <rPh sb="9" eb="12">
      <t>センシュケン</t>
    </rPh>
    <rPh sb="12" eb="14">
      <t>タイカイ</t>
    </rPh>
    <rPh sb="17" eb="19">
      <t>タイカイ</t>
    </rPh>
    <rPh sb="50" eb="52">
      <t>キョウギ</t>
    </rPh>
    <phoneticPr fontId="3"/>
  </si>
  <si>
    <t>ダウンロードした「エントリーフォーム」を使用しているPCへ保存してください。</t>
    <rPh sb="20" eb="22">
      <t>シヨウ</t>
    </rPh>
    <rPh sb="29" eb="31">
      <t>ホゾン</t>
    </rPh>
    <phoneticPr fontId="3"/>
  </si>
  <si>
    <t>日本マスターズ水泳選手権大会（ジャパンマスターズ）
アーティスティックスイミング競技（プレ大会）</t>
    <rPh sb="0" eb="2">
      <t>ニホン</t>
    </rPh>
    <rPh sb="7" eb="9">
      <t>スイエイ</t>
    </rPh>
    <rPh sb="9" eb="12">
      <t>センシュケン</t>
    </rPh>
    <rPh sb="12" eb="14">
      <t>タイカイ</t>
    </rPh>
    <rPh sb="40" eb="42">
      <t>キョウギ</t>
    </rPh>
    <rPh sb="45" eb="47">
      <t>タイカイ</t>
    </rPh>
    <phoneticPr fontId="3"/>
  </si>
  <si>
    <t>２．団体情報について</t>
    <rPh sb="2" eb="4">
      <t>ダンタイ</t>
    </rPh>
    <rPh sb="4" eb="6">
      <t>ジョウホウ</t>
    </rPh>
    <phoneticPr fontId="3"/>
  </si>
  <si>
    <t>「エントリーシート記入欄」の団体情報は漏れがない様、全て入力してください。</t>
    <rPh sb="9" eb="12">
      <t>キニュウラン</t>
    </rPh>
    <rPh sb="14" eb="16">
      <t>ダンタイ</t>
    </rPh>
    <rPh sb="16" eb="18">
      <t>ジョウホウ</t>
    </rPh>
    <rPh sb="19" eb="20">
      <t>モ</t>
    </rPh>
    <rPh sb="24" eb="25">
      <t>ヨウ</t>
    </rPh>
    <rPh sb="26" eb="27">
      <t>スベ</t>
    </rPh>
    <rPh sb="28" eb="30">
      <t>ニュウリョク</t>
    </rPh>
    <phoneticPr fontId="3"/>
  </si>
  <si>
    <t>マスターズ水泳協会に登録している正式名称を入力すること。</t>
    <rPh sb="5" eb="7">
      <t>スイエイ</t>
    </rPh>
    <rPh sb="7" eb="9">
      <t>キョウカイ</t>
    </rPh>
    <rPh sb="16" eb="18">
      <t>セイシキ</t>
    </rPh>
    <rPh sb="18" eb="20">
      <t>メイショウ</t>
    </rPh>
    <rPh sb="21" eb="23">
      <t>ニュウリョク</t>
    </rPh>
    <phoneticPr fontId="3"/>
  </si>
  <si>
    <t>マスターズ水泳協会に登録している場合はチーム番号を半角６文字で入力すること。</t>
    <rPh sb="5" eb="7">
      <t>スイエイ</t>
    </rPh>
    <rPh sb="7" eb="9">
      <t>キョウカイ</t>
    </rPh>
    <rPh sb="10" eb="12">
      <t>トウロク</t>
    </rPh>
    <rPh sb="16" eb="18">
      <t>バアイ</t>
    </rPh>
    <rPh sb="22" eb="24">
      <t>バンゴウ</t>
    </rPh>
    <rPh sb="25" eb="27">
      <t>ハンカク</t>
    </rPh>
    <rPh sb="28" eb="30">
      <t>モジ</t>
    </rPh>
    <rPh sb="31" eb="33">
      <t>ニュウリョク</t>
    </rPh>
    <phoneticPr fontId="3"/>
  </si>
  <si>
    <t>エントリー入力シート（印刷不可）</t>
    <rPh sb="5" eb="7">
      <t>ニュウリョク</t>
    </rPh>
    <rPh sb="11" eb="13">
      <t>インサツ</t>
    </rPh>
    <rPh sb="13" eb="15">
      <t>フカ</t>
    </rPh>
    <phoneticPr fontId="3"/>
  </si>
  <si>
    <t>4．団体及び競技者番号は日本マスターズ水泳協会に登録がある場合のみ記載してください。</t>
    <rPh sb="2" eb="4">
      <t>ダンタイ</t>
    </rPh>
    <rPh sb="4" eb="5">
      <t>オヨ</t>
    </rPh>
    <rPh sb="6" eb="9">
      <t>キョウギシャ</t>
    </rPh>
    <rPh sb="9" eb="11">
      <t>バンゴウ</t>
    </rPh>
    <rPh sb="12" eb="14">
      <t>ニホン</t>
    </rPh>
    <rPh sb="19" eb="23">
      <t>スイエイキョウカイ</t>
    </rPh>
    <rPh sb="24" eb="26">
      <t>トウロク</t>
    </rPh>
    <rPh sb="29" eb="31">
      <t>バアイ</t>
    </rPh>
    <rPh sb="33" eb="35">
      <t>キサイ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</si>
</sst>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¥&quot;#,##0;&quot;¥&quot;\-#,##0"/>
    <numFmt numFmtId="176" formatCode="0_ "/>
  </numFmts>
  <fonts count="32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  <font>
      <b/>
      <u/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14"/>
      <name val="ＭＳ Ｐゴシック"/>
      <family val="3"/>
      <charset val="128"/>
    </font>
    <font>
      <u/>
      <sz val="11"/>
      <name val="ＭＳ Ｐゴシック"/>
      <family val="3"/>
      <charset val="12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rgb="FFFF0000"/>
      <name val="ＭＳ Ｐゴシック"/>
      <family val="3"/>
      <charset val="128"/>
    </font>
    <font>
      <sz val="11"/>
      <color rgb="FF000099"/>
      <name val="ＭＳ Ｐゴシック"/>
      <family val="3"/>
      <charset val="128"/>
    </font>
    <font>
      <sz val="14"/>
      <color rgb="FF000099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8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5" borderId="0" applyNumberFormat="0" applyBorder="0" applyAlignment="0" applyProtection="0"/>
    <xf numFmtId="0" fontId="11" fillId="9" borderId="0" applyNumberFormat="0" applyBorder="0" applyAlignment="0" applyProtection="0"/>
    <xf numFmtId="0" fontId="11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22" borderId="0" applyNumberFormat="0" applyBorder="0" applyAlignment="0" applyProtection="0"/>
    <xf numFmtId="0" fontId="13" fillId="3" borderId="0" applyNumberFormat="0" applyBorder="0" applyAlignment="0" applyProtection="0"/>
    <xf numFmtId="0" fontId="14" fillId="13" borderId="1" applyNumberFormat="0" applyAlignment="0" applyProtection="0"/>
    <xf numFmtId="0" fontId="15" fillId="23" borderId="2" applyNumberFormat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1" applyNumberFormat="0" applyAlignment="0" applyProtection="0"/>
    <xf numFmtId="0" fontId="22" fillId="0" borderId="6" applyNumberFormat="0" applyFill="0" applyAlignment="0" applyProtection="0"/>
    <xf numFmtId="0" fontId="23" fillId="14" borderId="0" applyNumberFormat="0" applyBorder="0" applyAlignment="0" applyProtection="0"/>
    <xf numFmtId="0" fontId="11" fillId="0" borderId="0"/>
    <xf numFmtId="0" fontId="11" fillId="8" borderId="7" applyNumberFormat="0" applyFont="0" applyAlignment="0" applyProtection="0"/>
    <xf numFmtId="0" fontId="24" fillId="13" borderId="8" applyNumberFormat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0" borderId="0" applyNumberForma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5" fillId="0" borderId="0"/>
    <xf numFmtId="0" fontId="2" fillId="0" borderId="0">
      <alignment vertical="center"/>
    </xf>
  </cellStyleXfs>
  <cellXfs count="449">
    <xf numFmtId="0" fontId="0" fillId="0" borderId="0" xfId="0"/>
    <xf numFmtId="0" fontId="0" fillId="0" borderId="10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 shrinkToFit="1"/>
    </xf>
    <xf numFmtId="49" fontId="0" fillId="0" borderId="0" xfId="0" applyNumberFormat="1"/>
    <xf numFmtId="0" fontId="0" fillId="0" borderId="10" xfId="0" applyFill="1" applyBorder="1" applyAlignment="1">
      <alignment horizontal="center" vertical="center"/>
    </xf>
    <xf numFmtId="0" fontId="6" fillId="24" borderId="0" xfId="0" applyFont="1" applyFill="1"/>
    <xf numFmtId="0" fontId="0" fillId="24" borderId="0" xfId="0" applyFill="1"/>
    <xf numFmtId="0" fontId="0" fillId="24" borderId="0" xfId="0" applyFill="1" applyAlignment="1"/>
    <xf numFmtId="0" fontId="0" fillId="24" borderId="0" xfId="0" applyFill="1" applyBorder="1" applyAlignment="1">
      <alignment horizontal="left" vertical="center"/>
    </xf>
    <xf numFmtId="0" fontId="0" fillId="24" borderId="0" xfId="0" applyFill="1" applyBorder="1" applyAlignment="1"/>
    <xf numFmtId="0" fontId="4" fillId="24" borderId="0" xfId="44" applyFill="1" applyBorder="1" applyAlignment="1" applyProtection="1"/>
    <xf numFmtId="0" fontId="5" fillId="24" borderId="13" xfId="0" applyFont="1" applyFill="1" applyBorder="1"/>
    <xf numFmtId="0" fontId="0" fillId="24" borderId="13" xfId="0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/>
    <xf numFmtId="0" fontId="4" fillId="0" borderId="0" xfId="44" applyFill="1" applyBorder="1" applyAlignment="1" applyProtection="1"/>
    <xf numFmtId="0" fontId="0" fillId="0" borderId="0" xfId="0" applyFill="1" applyBorder="1" applyAlignment="1"/>
    <xf numFmtId="49" fontId="0" fillId="0" borderId="0" xfId="0" applyNumberFormat="1" applyFill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10" fillId="0" borderId="0" xfId="44" applyFont="1" applyFill="1" applyBorder="1" applyAlignment="1" applyProtection="1"/>
    <xf numFmtId="176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6" fillId="0" borderId="0" xfId="0" applyFont="1" applyFill="1"/>
    <xf numFmtId="49" fontId="0" fillId="0" borderId="0" xfId="0" applyNumberFormat="1" applyFill="1" applyBorder="1" applyAlignment="1"/>
    <xf numFmtId="49" fontId="0" fillId="0" borderId="0" xfId="0" applyNumberFormat="1" applyFill="1" applyBorder="1" applyAlignment="1">
      <alignment horizontal="left" vertical="center"/>
    </xf>
    <xf numFmtId="0" fontId="6" fillId="24" borderId="0" xfId="47" applyFont="1" applyFill="1">
      <alignment vertical="center"/>
    </xf>
    <xf numFmtId="0" fontId="2" fillId="24" borderId="0" xfId="47" applyFill="1">
      <alignment vertical="center"/>
    </xf>
    <xf numFmtId="0" fontId="2" fillId="0" borderId="0" xfId="47">
      <alignment vertical="center"/>
    </xf>
    <xf numFmtId="0" fontId="2" fillId="0" borderId="14" xfId="47" applyBorder="1" applyAlignment="1">
      <alignment horizontal="center" vertical="center"/>
    </xf>
    <xf numFmtId="0" fontId="2" fillId="25" borderId="15" xfId="47" applyFill="1" applyBorder="1" applyAlignment="1">
      <alignment horizontal="center" vertical="center"/>
    </xf>
    <xf numFmtId="0" fontId="2" fillId="25" borderId="11" xfId="47" applyFill="1" applyBorder="1" applyAlignment="1">
      <alignment horizontal="center" vertical="center"/>
    </xf>
    <xf numFmtId="0" fontId="2" fillId="25" borderId="11" xfId="47" applyFill="1" applyBorder="1" applyAlignment="1">
      <alignment horizontal="center" vertical="center" shrinkToFit="1"/>
    </xf>
    <xf numFmtId="0" fontId="2" fillId="0" borderId="16" xfId="47" applyBorder="1" applyAlignment="1">
      <alignment horizontal="center" vertical="center"/>
    </xf>
    <xf numFmtId="0" fontId="2" fillId="25" borderId="12" xfId="47" applyFill="1" applyBorder="1" applyAlignment="1">
      <alignment horizontal="center" vertical="center"/>
    </xf>
    <xf numFmtId="0" fontId="2" fillId="25" borderId="12" xfId="47" applyFill="1" applyBorder="1" applyAlignment="1">
      <alignment horizontal="center" vertical="center" shrinkToFit="1"/>
    </xf>
    <xf numFmtId="0" fontId="0" fillId="0" borderId="15" xfId="0" applyFill="1" applyBorder="1" applyAlignment="1">
      <alignment horizontal="center" vertical="center" shrinkToFit="1"/>
    </xf>
    <xf numFmtId="0" fontId="0" fillId="24" borderId="0" xfId="0" applyFill="1" applyBorder="1" applyAlignment="1">
      <alignment horizontal="center" vertical="center"/>
    </xf>
    <xf numFmtId="0" fontId="3" fillId="24" borderId="0" xfId="0" applyFont="1" applyFill="1" applyBorder="1" applyAlignment="1">
      <alignment horizontal="center" vertical="center"/>
    </xf>
    <xf numFmtId="0" fontId="0" fillId="24" borderId="0" xfId="0" applyNumberFormat="1" applyFill="1" applyBorder="1" applyAlignment="1">
      <alignment horizontal="center" vertical="center"/>
    </xf>
    <xf numFmtId="0" fontId="2" fillId="0" borderId="11" xfId="47" applyFill="1" applyBorder="1" applyAlignment="1">
      <alignment horizontal="center" vertical="center" shrinkToFit="1"/>
    </xf>
    <xf numFmtId="0" fontId="0" fillId="26" borderId="11" xfId="47" applyFont="1" applyFill="1" applyBorder="1" applyAlignment="1">
      <alignment horizontal="center" vertical="center" shrinkToFit="1"/>
    </xf>
    <xf numFmtId="0" fontId="0" fillId="26" borderId="12" xfId="47" applyFont="1" applyFill="1" applyBorder="1" applyAlignment="1">
      <alignment horizontal="center" vertical="center" shrinkToFit="1"/>
    </xf>
    <xf numFmtId="0" fontId="2" fillId="0" borderId="0" xfId="47" applyFill="1">
      <alignment vertical="center"/>
    </xf>
    <xf numFmtId="0" fontId="29" fillId="0" borderId="0" xfId="0" applyFont="1" applyFill="1"/>
    <xf numFmtId="0" fontId="0" fillId="0" borderId="0" xfId="0" applyFont="1" applyFill="1" applyAlignment="1">
      <alignment horizontal="center"/>
    </xf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Alignment="1"/>
    <xf numFmtId="0" fontId="0" fillId="0" borderId="0" xfId="0" applyFill="1" applyBorder="1" applyAlignment="1">
      <alignment horizontal="center" vertical="center"/>
    </xf>
    <xf numFmtId="0" fontId="2" fillId="0" borderId="11" xfId="47" applyBorder="1" applyAlignment="1">
      <alignment horizontal="center" vertical="center"/>
    </xf>
    <xf numFmtId="0" fontId="2" fillId="24" borderId="0" xfId="47" applyFill="1" applyBorder="1">
      <alignment vertical="center"/>
    </xf>
    <xf numFmtId="0" fontId="0" fillId="0" borderId="0" xfId="0" applyBorder="1"/>
    <xf numFmtId="49" fontId="0" fillId="0" borderId="0" xfId="0" applyNumberFormat="1" applyBorder="1"/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shrinkToFit="1"/>
    </xf>
    <xf numFmtId="0" fontId="0" fillId="0" borderId="113" xfId="47" applyFont="1" applyBorder="1" applyAlignment="1">
      <alignment vertical="center"/>
    </xf>
    <xf numFmtId="0" fontId="0" fillId="0" borderId="13" xfId="47" applyFont="1" applyBorder="1" applyAlignment="1">
      <alignment vertical="center"/>
    </xf>
    <xf numFmtId="0" fontId="2" fillId="24" borderId="56" xfId="47" applyFill="1" applyBorder="1">
      <alignment vertical="center"/>
    </xf>
    <xf numFmtId="0" fontId="2" fillId="24" borderId="107" xfId="47" applyFill="1" applyBorder="1">
      <alignment vertical="center"/>
    </xf>
    <xf numFmtId="0" fontId="2" fillId="24" borderId="57" xfId="47" applyFill="1" applyBorder="1">
      <alignment vertical="center"/>
    </xf>
    <xf numFmtId="0" fontId="2" fillId="24" borderId="105" xfId="47" applyFill="1" applyBorder="1">
      <alignment vertical="center"/>
    </xf>
    <xf numFmtId="0" fontId="2" fillId="24" borderId="117" xfId="47" applyFill="1" applyBorder="1">
      <alignment vertical="center"/>
    </xf>
    <xf numFmtId="0" fontId="0" fillId="0" borderId="0" xfId="0" applyFill="1" applyBorder="1" applyAlignment="1">
      <alignment vertical="center" shrinkToFit="1"/>
    </xf>
    <xf numFmtId="0" fontId="0" fillId="0" borderId="0" xfId="0" applyFill="1" applyBorder="1"/>
    <xf numFmtId="0" fontId="0" fillId="0" borderId="0" xfId="0" applyFill="1" applyBorder="1" applyAlignment="1">
      <alignment shrinkToFit="1"/>
    </xf>
    <xf numFmtId="176" fontId="0" fillId="0" borderId="0" xfId="0" applyNumberFormat="1" applyFill="1" applyBorder="1" applyAlignment="1">
      <alignment vertical="center"/>
    </xf>
    <xf numFmtId="49" fontId="0" fillId="0" borderId="0" xfId="0" applyNumberFormat="1" applyFill="1" applyBorder="1" applyAlignment="1">
      <alignment vertical="center"/>
    </xf>
    <xf numFmtId="0" fontId="0" fillId="0" borderId="44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53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49" fontId="0" fillId="28" borderId="41" xfId="0" applyNumberFormat="1" applyFill="1" applyBorder="1" applyAlignment="1">
      <alignment horizontal="center" vertical="center"/>
    </xf>
    <xf numFmtId="49" fontId="0" fillId="28" borderId="42" xfId="0" applyNumberFormat="1" applyFill="1" applyBorder="1" applyAlignment="1">
      <alignment horizontal="center" vertical="center"/>
    </xf>
    <xf numFmtId="49" fontId="0" fillId="28" borderId="43" xfId="0" applyNumberFormat="1" applyFill="1" applyBorder="1" applyAlignment="1">
      <alignment horizontal="center" vertical="center"/>
    </xf>
    <xf numFmtId="0" fontId="0" fillId="24" borderId="11" xfId="0" applyNumberFormat="1" applyFill="1" applyBorder="1" applyAlignment="1">
      <alignment horizontal="center" vertical="center" shrinkToFit="1"/>
    </xf>
    <xf numFmtId="0" fontId="0" fillId="0" borderId="41" xfId="0" applyFill="1" applyBorder="1" applyAlignment="1">
      <alignment horizontal="center" vertical="center" shrinkToFit="1"/>
    </xf>
    <xf numFmtId="0" fontId="0" fillId="0" borderId="42" xfId="0" applyFill="1" applyBorder="1" applyAlignment="1">
      <alignment horizontal="center" vertical="center" shrinkToFit="1"/>
    </xf>
    <xf numFmtId="0" fontId="0" fillId="0" borderId="43" xfId="0" applyFill="1" applyBorder="1" applyAlignment="1">
      <alignment horizontal="center" vertical="center" shrinkToFit="1"/>
    </xf>
    <xf numFmtId="0" fontId="0" fillId="0" borderId="0" xfId="0" applyFill="1" applyAlignment="1">
      <alignment horizontal="center"/>
    </xf>
    <xf numFmtId="0" fontId="0" fillId="0" borderId="48" xfId="0" applyFill="1" applyBorder="1" applyAlignment="1">
      <alignment horizontal="center"/>
    </xf>
    <xf numFmtId="49" fontId="0" fillId="27" borderId="41" xfId="0" applyNumberFormat="1" applyFill="1" applyBorder="1" applyAlignment="1">
      <alignment horizontal="left" vertical="center"/>
    </xf>
    <xf numFmtId="49" fontId="0" fillId="27" borderId="42" xfId="0" applyNumberFormat="1" applyFill="1" applyBorder="1" applyAlignment="1">
      <alignment horizontal="left" vertical="center"/>
    </xf>
    <xf numFmtId="49" fontId="0" fillId="27" borderId="43" xfId="0" applyNumberFormat="1" applyFill="1" applyBorder="1" applyAlignment="1">
      <alignment horizontal="left" vertical="center"/>
    </xf>
    <xf numFmtId="0" fontId="0" fillId="0" borderId="11" xfId="0" applyFill="1" applyBorder="1" applyAlignment="1"/>
    <xf numFmtId="49" fontId="0" fillId="0" borderId="11" xfId="0" applyNumberFormat="1" applyFill="1" applyBorder="1" applyAlignment="1"/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01" xfId="0" applyFill="1" applyBorder="1" applyAlignment="1">
      <alignment horizontal="center" vertical="center"/>
    </xf>
    <xf numFmtId="0" fontId="0" fillId="0" borderId="90" xfId="0" applyFill="1" applyBorder="1" applyAlignment="1">
      <alignment horizontal="center" vertical="center"/>
    </xf>
    <xf numFmtId="0" fontId="0" fillId="0" borderId="10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0" fontId="0" fillId="0" borderId="115" xfId="47" applyFont="1" applyBorder="1" applyAlignment="1">
      <alignment horizontal="center" vertical="center"/>
    </xf>
    <xf numFmtId="0" fontId="2" fillId="0" borderId="115" xfId="47" applyBorder="1" applyAlignment="1">
      <alignment horizontal="center" vertical="center"/>
    </xf>
    <xf numFmtId="0" fontId="2" fillId="0" borderId="116" xfId="47" applyBorder="1" applyAlignment="1">
      <alignment horizontal="center" vertical="center"/>
    </xf>
    <xf numFmtId="0" fontId="2" fillId="0" borderId="16" xfId="47" applyBorder="1" applyAlignment="1">
      <alignment horizontal="center" vertical="center"/>
    </xf>
    <xf numFmtId="0" fontId="0" fillId="27" borderId="11" xfId="0" applyNumberFormat="1" applyFill="1" applyBorder="1" applyAlignment="1">
      <alignment horizontal="center" vertical="center"/>
    </xf>
    <xf numFmtId="49" fontId="0" fillId="27" borderId="11" xfId="0" applyNumberFormat="1" applyFill="1" applyBorder="1" applyAlignment="1">
      <alignment horizontal="center" vertical="center"/>
    </xf>
    <xf numFmtId="176" fontId="0" fillId="27" borderId="11" xfId="0" applyNumberFormat="1" applyFill="1" applyBorder="1" applyAlignment="1">
      <alignment horizontal="center" vertical="center"/>
    </xf>
    <xf numFmtId="0" fontId="0" fillId="27" borderId="11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49" fontId="0" fillId="27" borderId="11" xfId="0" applyNumberFormat="1" applyFill="1" applyBorder="1" applyAlignment="1"/>
    <xf numFmtId="0" fontId="0" fillId="27" borderId="11" xfId="0" applyFill="1" applyBorder="1" applyAlignment="1">
      <alignment horizontal="left" vertical="center"/>
    </xf>
    <xf numFmtId="49" fontId="0" fillId="27" borderId="11" xfId="0" applyNumberFormat="1" applyFill="1" applyBorder="1" applyAlignment="1">
      <alignment horizontal="left" vertical="center"/>
    </xf>
    <xf numFmtId="0" fontId="0" fillId="27" borderId="11" xfId="0" applyFill="1" applyBorder="1" applyAlignment="1"/>
    <xf numFmtId="0" fontId="30" fillId="27" borderId="11" xfId="0" applyFont="1" applyFill="1" applyBorder="1" applyAlignment="1">
      <alignment horizontal="center" vertical="center" wrapText="1" shrinkToFit="1"/>
    </xf>
    <xf numFmtId="0" fontId="30" fillId="27" borderId="11" xfId="0" applyFont="1" applyFill="1" applyBorder="1" applyAlignment="1">
      <alignment horizontal="center" vertical="center" shrinkToFit="1"/>
    </xf>
    <xf numFmtId="0" fontId="30" fillId="27" borderId="11" xfId="0" applyFont="1" applyFill="1" applyBorder="1" applyAlignment="1">
      <alignment horizontal="center" vertical="center" wrapText="1"/>
    </xf>
    <xf numFmtId="0" fontId="30" fillId="27" borderId="11" xfId="0" applyFont="1" applyFill="1" applyBorder="1" applyAlignment="1">
      <alignment horizontal="center" vertical="center"/>
    </xf>
    <xf numFmtId="0" fontId="4" fillId="27" borderId="41" xfId="44" applyFill="1" applyBorder="1" applyAlignment="1" applyProtection="1"/>
    <xf numFmtId="0" fontId="0" fillId="27" borderId="42" xfId="0" applyFill="1" applyBorder="1"/>
    <xf numFmtId="0" fontId="0" fillId="27" borderId="43" xfId="0" applyFill="1" applyBorder="1"/>
    <xf numFmtId="0" fontId="0" fillId="27" borderId="11" xfId="0" applyFont="1" applyFill="1" applyBorder="1" applyAlignment="1">
      <alignment horizontal="center" vertical="center"/>
    </xf>
    <xf numFmtId="49" fontId="0" fillId="0" borderId="11" xfId="0" applyNumberFormat="1" applyFill="1" applyBorder="1" applyAlignment="1">
      <alignment horizontal="center" vertical="center"/>
    </xf>
    <xf numFmtId="176" fontId="0" fillId="0" borderId="11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shrinkToFit="1"/>
    </xf>
    <xf numFmtId="0" fontId="0" fillId="0" borderId="11" xfId="0" applyFill="1" applyBorder="1" applyAlignment="1">
      <alignment shrinkToFit="1"/>
    </xf>
    <xf numFmtId="49" fontId="0" fillId="27" borderId="17" xfId="0" applyNumberFormat="1" applyFill="1" applyBorder="1" applyAlignment="1">
      <alignment horizontal="left" vertical="center"/>
    </xf>
    <xf numFmtId="49" fontId="0" fillId="27" borderId="17" xfId="0" applyNumberFormat="1" applyFill="1" applyBorder="1" applyAlignment="1"/>
    <xf numFmtId="0" fontId="9" fillId="0" borderId="0" xfId="0" applyFont="1" applyFill="1" applyAlignment="1">
      <alignment horizontal="center"/>
    </xf>
    <xf numFmtId="0" fontId="0" fillId="0" borderId="112" xfId="0" applyFill="1" applyBorder="1" applyAlignment="1">
      <alignment horizontal="center" vertical="center"/>
    </xf>
    <xf numFmtId="0" fontId="0" fillId="0" borderId="108" xfId="0" applyFill="1" applyBorder="1" applyAlignment="1">
      <alignment horizontal="center" vertical="center"/>
    </xf>
    <xf numFmtId="0" fontId="0" fillId="0" borderId="109" xfId="0" applyFill="1" applyBorder="1" applyAlignment="1">
      <alignment horizontal="center" vertical="center"/>
    </xf>
    <xf numFmtId="0" fontId="0" fillId="0" borderId="104" xfId="0" applyFill="1" applyBorder="1" applyAlignment="1">
      <alignment horizontal="center" vertical="center"/>
    </xf>
    <xf numFmtId="0" fontId="0" fillId="0" borderId="105" xfId="0" applyFill="1" applyBorder="1" applyAlignment="1">
      <alignment horizontal="center" vertical="center"/>
    </xf>
    <xf numFmtId="0" fontId="0" fillId="0" borderId="106" xfId="0" applyFill="1" applyBorder="1" applyAlignment="1">
      <alignment horizontal="center" vertical="center"/>
    </xf>
    <xf numFmtId="0" fontId="0" fillId="0" borderId="55" xfId="0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0" fillId="0" borderId="61" xfId="0" applyFill="1" applyBorder="1" applyAlignment="1"/>
    <xf numFmtId="0" fontId="0" fillId="0" borderId="62" xfId="0" applyFill="1" applyBorder="1" applyAlignment="1"/>
    <xf numFmtId="0" fontId="0" fillId="0" borderId="63" xfId="0" applyFill="1" applyBorder="1" applyAlignment="1"/>
    <xf numFmtId="0" fontId="0" fillId="0" borderId="41" xfId="0" applyFill="1" applyBorder="1" applyAlignment="1">
      <alignment horizontal="left" vertical="center"/>
    </xf>
    <xf numFmtId="0" fontId="0" fillId="0" borderId="42" xfId="0" applyFill="1" applyBorder="1" applyAlignment="1">
      <alignment horizontal="left" vertical="center"/>
    </xf>
    <xf numFmtId="0" fontId="0" fillId="0" borderId="58" xfId="0" applyFill="1" applyBorder="1" applyAlignment="1">
      <alignment horizontal="left" vertical="center"/>
    </xf>
    <xf numFmtId="49" fontId="0" fillId="27" borderId="12" xfId="0" applyNumberFormat="1" applyFill="1" applyBorder="1" applyAlignment="1"/>
    <xf numFmtId="49" fontId="0" fillId="27" borderId="51" xfId="0" applyNumberFormat="1" applyFill="1" applyBorder="1" applyAlignment="1"/>
    <xf numFmtId="0" fontId="0" fillId="0" borderId="116" xfId="47" applyFont="1" applyBorder="1" applyAlignment="1">
      <alignment horizontal="center" vertical="center"/>
    </xf>
    <xf numFmtId="0" fontId="2" fillId="0" borderId="22" xfId="47" applyBorder="1" applyAlignment="1">
      <alignment horizontal="center" vertical="center"/>
    </xf>
    <xf numFmtId="0" fontId="0" fillId="0" borderId="64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49" fontId="0" fillId="27" borderId="41" xfId="0" applyNumberFormat="1" applyFill="1" applyBorder="1" applyAlignment="1"/>
    <xf numFmtId="49" fontId="0" fillId="27" borderId="42" xfId="0" applyNumberFormat="1" applyFill="1" applyBorder="1" applyAlignment="1"/>
    <xf numFmtId="49" fontId="0" fillId="27" borderId="58" xfId="0" applyNumberFormat="1" applyFill="1" applyBorder="1" applyAlignment="1"/>
    <xf numFmtId="0" fontId="0" fillId="0" borderId="41" xfId="0" applyFill="1" applyBorder="1" applyAlignment="1"/>
    <xf numFmtId="0" fontId="0" fillId="0" borderId="42" xfId="0" applyFill="1" applyBorder="1" applyAlignment="1"/>
    <xf numFmtId="0" fontId="0" fillId="0" borderId="58" xfId="0" applyFill="1" applyBorder="1" applyAlignment="1"/>
    <xf numFmtId="0" fontId="8" fillId="0" borderId="0" xfId="0" applyFont="1" applyFill="1" applyAlignment="1">
      <alignment horizontal="center" wrapText="1"/>
    </xf>
    <xf numFmtId="14" fontId="31" fillId="0" borderId="0" xfId="0" applyNumberFormat="1" applyFont="1" applyFill="1" applyAlignment="1">
      <alignment horizontal="center"/>
    </xf>
    <xf numFmtId="0" fontId="31" fillId="0" borderId="0" xfId="0" applyFont="1" applyFill="1" applyAlignment="1">
      <alignment horizontal="center"/>
    </xf>
    <xf numFmtId="49" fontId="0" fillId="0" borderId="11" xfId="0" applyNumberFormat="1" applyFill="1" applyBorder="1" applyAlignment="1">
      <alignment horizontal="left" vertical="center"/>
    </xf>
    <xf numFmtId="49" fontId="0" fillId="27" borderId="15" xfId="0" applyNumberFormat="1" applyFill="1" applyBorder="1" applyAlignment="1"/>
    <xf numFmtId="49" fontId="0" fillId="27" borderId="19" xfId="0" applyNumberFormat="1" applyFill="1" applyBorder="1" applyAlignment="1"/>
    <xf numFmtId="49" fontId="0" fillId="24" borderId="89" xfId="0" applyNumberFormat="1" applyFill="1" applyBorder="1" applyAlignment="1">
      <alignment horizontal="center" vertical="center"/>
    </xf>
    <xf numFmtId="49" fontId="0" fillId="24" borderId="90" xfId="0" applyNumberFormat="1" applyFill="1" applyBorder="1" applyAlignment="1">
      <alignment horizontal="center" vertical="center"/>
    </xf>
    <xf numFmtId="49" fontId="0" fillId="24" borderId="91" xfId="0" applyNumberFormat="1" applyFill="1" applyBorder="1" applyAlignment="1">
      <alignment horizontal="center" vertical="center"/>
    </xf>
    <xf numFmtId="49" fontId="0" fillId="24" borderId="71" xfId="0" applyNumberFormat="1" applyFill="1" applyBorder="1" applyAlignment="1">
      <alignment horizontal="center" vertical="center"/>
    </xf>
    <xf numFmtId="49" fontId="0" fillId="24" borderId="10" xfId="0" applyNumberFormat="1" applyFill="1" applyBorder="1" applyAlignment="1">
      <alignment horizontal="center" vertical="center"/>
    </xf>
    <xf numFmtId="49" fontId="0" fillId="24" borderId="70" xfId="0" applyNumberFormat="1" applyFill="1" applyBorder="1" applyAlignment="1">
      <alignment horizontal="center" vertical="center"/>
    </xf>
    <xf numFmtId="0" fontId="0" fillId="24" borderId="101" xfId="0" applyFill="1" applyBorder="1" applyAlignment="1">
      <alignment horizontal="center" vertical="center"/>
    </xf>
    <xf numFmtId="0" fontId="0" fillId="24" borderId="91" xfId="0" applyFill="1" applyBorder="1" applyAlignment="1">
      <alignment horizontal="center" vertical="center"/>
    </xf>
    <xf numFmtId="0" fontId="0" fillId="24" borderId="69" xfId="0" applyFill="1" applyBorder="1" applyAlignment="1">
      <alignment horizontal="center" vertical="center"/>
    </xf>
    <xf numFmtId="0" fontId="0" fillId="24" borderId="70" xfId="0" applyFill="1" applyBorder="1" applyAlignment="1">
      <alignment horizontal="center" vertical="center"/>
    </xf>
    <xf numFmtId="49" fontId="0" fillId="0" borderId="41" xfId="0" applyNumberFormat="1" applyFill="1" applyBorder="1" applyAlignment="1">
      <alignment horizontal="center" vertical="center"/>
    </xf>
    <xf numFmtId="49" fontId="0" fillId="0" borderId="42" xfId="0" applyNumberFormat="1" applyFill="1" applyBorder="1" applyAlignment="1">
      <alignment horizontal="center" vertical="center"/>
    </xf>
    <xf numFmtId="49" fontId="0" fillId="0" borderId="43" xfId="0" applyNumberFormat="1" applyFill="1" applyBorder="1" applyAlignment="1">
      <alignment horizontal="center" vertical="center"/>
    </xf>
    <xf numFmtId="0" fontId="0" fillId="24" borderId="41" xfId="0" applyFill="1" applyBorder="1" applyAlignment="1">
      <alignment horizontal="center" vertical="center"/>
    </xf>
    <xf numFmtId="0" fontId="0" fillId="24" borderId="42" xfId="0" applyFill="1" applyBorder="1" applyAlignment="1">
      <alignment horizontal="center" vertical="center"/>
    </xf>
    <xf numFmtId="0" fontId="0" fillId="24" borderId="43" xfId="0" applyFill="1" applyBorder="1" applyAlignment="1">
      <alignment horizontal="center" vertical="center"/>
    </xf>
    <xf numFmtId="0" fontId="4" fillId="24" borderId="41" xfId="44" applyFill="1" applyBorder="1" applyAlignment="1" applyProtection="1">
      <alignment horizontal="center" vertical="center"/>
    </xf>
    <xf numFmtId="0" fontId="0" fillId="24" borderId="11" xfId="0" applyFill="1" applyBorder="1" applyAlignment="1"/>
    <xf numFmtId="49" fontId="0" fillId="24" borderId="94" xfId="0" applyNumberFormat="1" applyFill="1" applyBorder="1" applyAlignment="1">
      <alignment horizontal="center" vertical="center"/>
    </xf>
    <xf numFmtId="49" fontId="0" fillId="24" borderId="24" xfId="0" applyNumberFormat="1" applyFill="1" applyBorder="1" applyAlignment="1">
      <alignment horizontal="center" vertical="center"/>
    </xf>
    <xf numFmtId="49" fontId="0" fillId="24" borderId="79" xfId="0" applyNumberFormat="1" applyFill="1" applyBorder="1" applyAlignment="1">
      <alignment horizontal="center" vertical="center"/>
    </xf>
    <xf numFmtId="49" fontId="0" fillId="24" borderId="100" xfId="0" applyNumberFormat="1" applyFill="1" applyBorder="1" applyAlignment="1">
      <alignment horizontal="center" vertical="center"/>
    </xf>
    <xf numFmtId="49" fontId="0" fillId="24" borderId="28" xfId="0" applyNumberFormat="1" applyFill="1" applyBorder="1" applyAlignment="1">
      <alignment horizontal="center" vertical="center"/>
    </xf>
    <xf numFmtId="49" fontId="0" fillId="24" borderId="84" xfId="0" applyNumberFormat="1" applyFill="1" applyBorder="1" applyAlignment="1">
      <alignment horizontal="center" vertical="center"/>
    </xf>
    <xf numFmtId="0" fontId="0" fillId="24" borderId="23" xfId="0" applyFill="1" applyBorder="1" applyAlignment="1"/>
    <xf numFmtId="0" fontId="0" fillId="24" borderId="81" xfId="0" applyFill="1" applyBorder="1" applyAlignment="1"/>
    <xf numFmtId="0" fontId="0" fillId="29" borderId="11" xfId="0" applyFill="1" applyBorder="1" applyAlignment="1"/>
    <xf numFmtId="0" fontId="0" fillId="24" borderId="41" xfId="0" applyFill="1" applyBorder="1" applyAlignment="1">
      <alignment horizontal="center" vertical="center" wrapText="1" shrinkToFit="1"/>
    </xf>
    <xf numFmtId="0" fontId="0" fillId="24" borderId="42" xfId="0" applyFill="1" applyBorder="1" applyAlignment="1">
      <alignment horizontal="center" vertical="center" wrapText="1" shrinkToFit="1"/>
    </xf>
    <xf numFmtId="0" fontId="0" fillId="24" borderId="43" xfId="0" applyFill="1" applyBorder="1" applyAlignment="1">
      <alignment horizontal="center" vertical="center" wrapText="1" shrinkToFit="1"/>
    </xf>
    <xf numFmtId="31" fontId="0" fillId="24" borderId="41" xfId="0" applyNumberFormat="1" applyFill="1" applyBorder="1" applyAlignment="1">
      <alignment horizontal="center" vertical="center"/>
    </xf>
    <xf numFmtId="31" fontId="0" fillId="24" borderId="42" xfId="0" applyNumberFormat="1" applyFill="1" applyBorder="1" applyAlignment="1">
      <alignment horizontal="center" vertical="center"/>
    </xf>
    <xf numFmtId="31" fontId="0" fillId="24" borderId="43" xfId="0" applyNumberFormat="1" applyFill="1" applyBorder="1" applyAlignment="1">
      <alignment horizontal="center" vertical="center"/>
    </xf>
    <xf numFmtId="0" fontId="0" fillId="24" borderId="90" xfId="0" applyFill="1" applyBorder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0" fillId="24" borderId="89" xfId="0" applyFill="1" applyBorder="1" applyAlignment="1">
      <alignment horizontal="center" vertical="center"/>
    </xf>
    <xf numFmtId="0" fontId="0" fillId="24" borderId="71" xfId="0" applyFill="1" applyBorder="1" applyAlignment="1">
      <alignment horizontal="center" vertical="center"/>
    </xf>
    <xf numFmtId="0" fontId="0" fillId="24" borderId="31" xfId="0" applyFill="1" applyBorder="1" applyAlignment="1"/>
    <xf numFmtId="0" fontId="0" fillId="24" borderId="76" xfId="0" applyFill="1" applyBorder="1" applyAlignment="1"/>
    <xf numFmtId="0" fontId="0" fillId="24" borderId="77" xfId="0" applyNumberFormat="1" applyFill="1" applyBorder="1" applyAlignment="1">
      <alignment horizontal="center" vertical="center"/>
    </xf>
    <xf numFmtId="0" fontId="0" fillId="24" borderId="34" xfId="0" applyNumberFormat="1" applyFill="1" applyBorder="1" applyAlignment="1">
      <alignment horizontal="center" vertical="center"/>
    </xf>
    <xf numFmtId="0" fontId="0" fillId="24" borderId="76" xfId="0" applyNumberFormat="1" applyFill="1" applyBorder="1" applyAlignment="1">
      <alignment horizontal="center" vertical="center"/>
    </xf>
    <xf numFmtId="0" fontId="0" fillId="24" borderId="82" xfId="0" applyNumberFormat="1" applyFill="1" applyBorder="1" applyAlignment="1">
      <alignment horizontal="center" vertical="center"/>
    </xf>
    <xf numFmtId="0" fontId="0" fillId="24" borderId="26" xfId="0" applyNumberFormat="1" applyFill="1" applyBorder="1" applyAlignment="1">
      <alignment horizontal="center" vertical="center"/>
    </xf>
    <xf numFmtId="49" fontId="0" fillId="24" borderId="80" xfId="0" applyNumberFormat="1" applyFill="1" applyBorder="1" applyAlignment="1"/>
    <xf numFmtId="49" fontId="0" fillId="24" borderId="26" xfId="0" applyNumberFormat="1" applyFill="1" applyBorder="1" applyAlignment="1"/>
    <xf numFmtId="49" fontId="0" fillId="24" borderId="81" xfId="0" applyNumberFormat="1" applyFill="1" applyBorder="1" applyAlignment="1"/>
    <xf numFmtId="49" fontId="0" fillId="24" borderId="24" xfId="0" applyNumberFormat="1" applyFill="1" applyBorder="1" applyAlignment="1">
      <alignment horizontal="left" vertical="center"/>
    </xf>
    <xf numFmtId="49" fontId="0" fillId="24" borderId="79" xfId="0" applyNumberFormat="1" applyFill="1" applyBorder="1" applyAlignment="1">
      <alignment horizontal="left" vertical="center"/>
    </xf>
    <xf numFmtId="0" fontId="0" fillId="24" borderId="81" xfId="0" applyNumberFormat="1" applyFill="1" applyBorder="1" applyAlignment="1">
      <alignment horizontal="center" vertical="center"/>
    </xf>
    <xf numFmtId="49" fontId="0" fillId="24" borderId="82" xfId="0" applyNumberFormat="1" applyFill="1" applyBorder="1" applyAlignment="1">
      <alignment horizontal="left" vertical="center"/>
    </xf>
    <xf numFmtId="49" fontId="0" fillId="24" borderId="26" xfId="0" applyNumberFormat="1" applyFill="1" applyBorder="1" applyAlignment="1">
      <alignment horizontal="left" vertical="center"/>
    </xf>
    <xf numFmtId="49" fontId="0" fillId="24" borderId="81" xfId="0" applyNumberFormat="1" applyFill="1" applyBorder="1" applyAlignment="1">
      <alignment horizontal="left" vertical="center"/>
    </xf>
    <xf numFmtId="49" fontId="0" fillId="24" borderId="92" xfId="0" applyNumberFormat="1" applyFill="1" applyBorder="1" applyAlignment="1">
      <alignment horizontal="center" vertical="center"/>
    </xf>
    <xf numFmtId="49" fontId="0" fillId="24" borderId="32" xfId="0" applyNumberFormat="1" applyFill="1" applyBorder="1" applyAlignment="1">
      <alignment horizontal="center" vertical="center"/>
    </xf>
    <xf numFmtId="49" fontId="0" fillId="24" borderId="74" xfId="0" applyNumberFormat="1" applyFill="1" applyBorder="1" applyAlignment="1">
      <alignment horizontal="center" vertical="center"/>
    </xf>
    <xf numFmtId="49" fontId="0" fillId="24" borderId="75" xfId="0" applyNumberFormat="1" applyFill="1" applyBorder="1" applyAlignment="1">
      <alignment horizontal="left" vertical="center"/>
    </xf>
    <xf numFmtId="49" fontId="0" fillId="24" borderId="34" xfId="0" applyNumberFormat="1" applyFill="1" applyBorder="1" applyAlignment="1">
      <alignment horizontal="left" vertical="center"/>
    </xf>
    <xf numFmtId="49" fontId="0" fillId="24" borderId="76" xfId="0" applyNumberFormat="1" applyFill="1" applyBorder="1" applyAlignment="1">
      <alignment horizontal="left" vertical="center"/>
    </xf>
    <xf numFmtId="49" fontId="0" fillId="24" borderId="77" xfId="0" applyNumberFormat="1" applyFill="1" applyBorder="1" applyAlignment="1">
      <alignment horizontal="left" vertical="center"/>
    </xf>
    <xf numFmtId="0" fontId="0" fillId="24" borderId="33" xfId="0" applyNumberFormat="1" applyFill="1" applyBorder="1" applyAlignment="1">
      <alignment horizontal="center" vertical="center"/>
    </xf>
    <xf numFmtId="0" fontId="5" fillId="24" borderId="99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5" fillId="24" borderId="13" xfId="0" applyFont="1" applyFill="1" applyBorder="1" applyAlignment="1">
      <alignment horizontal="center" vertical="center"/>
    </xf>
    <xf numFmtId="0" fontId="0" fillId="24" borderId="93" xfId="0" applyFill="1" applyBorder="1" applyAlignment="1">
      <alignment horizontal="center" vertical="center"/>
    </xf>
    <xf numFmtId="0" fontId="0" fillId="0" borderId="82" xfId="0" applyNumberFormat="1" applyFill="1" applyBorder="1" applyAlignment="1">
      <alignment horizontal="center" vertical="center"/>
    </xf>
    <xf numFmtId="0" fontId="0" fillId="0" borderId="26" xfId="0" applyNumberFormat="1" applyFill="1" applyBorder="1" applyAlignment="1">
      <alignment horizontal="center" vertical="center"/>
    </xf>
    <xf numFmtId="0" fontId="0" fillId="24" borderId="25" xfId="0" applyNumberFormat="1" applyFill="1" applyBorder="1" applyAlignment="1">
      <alignment horizontal="center" vertical="center"/>
    </xf>
    <xf numFmtId="0" fontId="0" fillId="24" borderId="94" xfId="0" applyNumberFormat="1" applyFill="1" applyBorder="1" applyAlignment="1">
      <alignment horizontal="center" vertical="center" shrinkToFit="1"/>
    </xf>
    <xf numFmtId="0" fontId="0" fillId="24" borderId="24" xfId="0" applyNumberFormat="1" applyFill="1" applyBorder="1" applyAlignment="1">
      <alignment horizontal="center" vertical="center" shrinkToFit="1"/>
    </xf>
    <xf numFmtId="0" fontId="0" fillId="24" borderId="82" xfId="0" applyNumberFormat="1" applyFill="1" applyBorder="1" applyAlignment="1">
      <alignment horizontal="center" vertical="center" shrinkToFit="1"/>
    </xf>
    <xf numFmtId="0" fontId="0" fillId="24" borderId="79" xfId="0" applyNumberFormat="1" applyFill="1" applyBorder="1" applyAlignment="1">
      <alignment horizontal="center" vertical="center" shrinkToFit="1"/>
    </xf>
    <xf numFmtId="0" fontId="0" fillId="24" borderId="92" xfId="0" applyNumberFormat="1" applyFill="1" applyBorder="1" applyAlignment="1">
      <alignment horizontal="center" vertical="center" shrinkToFit="1"/>
    </xf>
    <xf numFmtId="0" fontId="0" fillId="24" borderId="32" xfId="0" applyNumberFormat="1" applyFill="1" applyBorder="1" applyAlignment="1">
      <alignment horizontal="center" vertical="center" shrinkToFit="1"/>
    </xf>
    <xf numFmtId="0" fontId="0" fillId="24" borderId="77" xfId="0" applyNumberFormat="1" applyFill="1" applyBorder="1" applyAlignment="1">
      <alignment horizontal="center" vertical="center" shrinkToFit="1"/>
    </xf>
    <xf numFmtId="0" fontId="0" fillId="24" borderId="74" xfId="0" applyNumberFormat="1" applyFill="1" applyBorder="1" applyAlignment="1">
      <alignment horizontal="center" vertical="center" shrinkToFit="1"/>
    </xf>
    <xf numFmtId="0" fontId="0" fillId="24" borderId="92" xfId="0" applyNumberFormat="1" applyFill="1" applyBorder="1" applyAlignment="1">
      <alignment horizontal="center" vertical="center"/>
    </xf>
    <xf numFmtId="0" fontId="0" fillId="24" borderId="78" xfId="0" applyNumberFormat="1" applyFill="1" applyBorder="1" applyAlignment="1">
      <alignment horizontal="center" vertical="center"/>
    </xf>
    <xf numFmtId="0" fontId="0" fillId="24" borderId="74" xfId="0" applyNumberFormat="1" applyFill="1" applyBorder="1" applyAlignment="1">
      <alignment horizontal="center" vertical="center"/>
    </xf>
    <xf numFmtId="0" fontId="0" fillId="24" borderId="94" xfId="0" applyNumberFormat="1" applyFill="1" applyBorder="1" applyAlignment="1">
      <alignment horizontal="center" vertical="center"/>
    </xf>
    <xf numFmtId="0" fontId="0" fillId="24" borderId="83" xfId="0" applyNumberFormat="1" applyFill="1" applyBorder="1" applyAlignment="1">
      <alignment horizontal="center" vertical="center"/>
    </xf>
    <xf numFmtId="0" fontId="0" fillId="24" borderId="79" xfId="0" applyNumberFormat="1" applyFill="1" applyBorder="1" applyAlignment="1">
      <alignment horizontal="center" vertical="center"/>
    </xf>
    <xf numFmtId="0" fontId="0" fillId="0" borderId="77" xfId="0" applyNumberFormat="1" applyFill="1" applyBorder="1" applyAlignment="1">
      <alignment horizontal="center" vertical="center"/>
    </xf>
    <xf numFmtId="0" fontId="0" fillId="0" borderId="34" xfId="0" applyNumberFormat="1" applyFill="1" applyBorder="1" applyAlignment="1">
      <alignment horizontal="center" vertical="center"/>
    </xf>
    <xf numFmtId="0" fontId="0" fillId="24" borderId="103" xfId="0" applyNumberFormat="1" applyFill="1" applyBorder="1" applyAlignment="1">
      <alignment horizontal="center" vertical="center"/>
    </xf>
    <xf numFmtId="0" fontId="0" fillId="24" borderId="80" xfId="0" applyNumberFormat="1" applyFill="1" applyBorder="1" applyAlignment="1">
      <alignment horizontal="center" vertical="center"/>
    </xf>
    <xf numFmtId="0" fontId="0" fillId="0" borderId="82" xfId="0" applyNumberFormat="1" applyFill="1" applyBorder="1" applyAlignment="1" applyProtection="1">
      <alignment horizontal="center" vertical="center"/>
    </xf>
    <xf numFmtId="0" fontId="0" fillId="0" borderId="26" xfId="0" applyNumberFormat="1" applyFill="1" applyBorder="1" applyAlignment="1" applyProtection="1">
      <alignment horizontal="center" vertical="center"/>
    </xf>
    <xf numFmtId="0" fontId="0" fillId="24" borderId="100" xfId="0" applyNumberFormat="1" applyFill="1" applyBorder="1" applyAlignment="1">
      <alignment horizontal="center" vertical="center" shrinkToFit="1"/>
    </xf>
    <xf numFmtId="0" fontId="0" fillId="24" borderId="28" xfId="0" applyNumberFormat="1" applyFill="1" applyBorder="1" applyAlignment="1">
      <alignment horizontal="center" vertical="center" shrinkToFit="1"/>
    </xf>
    <xf numFmtId="0" fontId="0" fillId="24" borderId="84" xfId="0" applyNumberFormat="1" applyFill="1" applyBorder="1" applyAlignment="1">
      <alignment horizontal="center" vertical="center" shrinkToFit="1"/>
    </xf>
    <xf numFmtId="0" fontId="0" fillId="24" borderId="85" xfId="0" applyNumberFormat="1" applyFill="1" applyBorder="1" applyAlignment="1">
      <alignment horizontal="center" vertical="center"/>
    </xf>
    <xf numFmtId="0" fontId="0" fillId="24" borderId="30" xfId="0" applyNumberFormat="1" applyFill="1" applyBorder="1" applyAlignment="1">
      <alignment horizontal="center" vertical="center"/>
    </xf>
    <xf numFmtId="0" fontId="0" fillId="24" borderId="86" xfId="0" applyNumberFormat="1" applyFill="1" applyBorder="1" applyAlignment="1">
      <alignment horizontal="center" vertical="center"/>
    </xf>
    <xf numFmtId="0" fontId="0" fillId="24" borderId="87" xfId="0" applyNumberFormat="1" applyFill="1" applyBorder="1" applyAlignment="1">
      <alignment horizontal="center" vertical="center"/>
    </xf>
    <xf numFmtId="0" fontId="0" fillId="24" borderId="29" xfId="0" applyNumberFormat="1" applyFill="1" applyBorder="1" applyAlignment="1">
      <alignment horizontal="center" vertical="center"/>
    </xf>
    <xf numFmtId="0" fontId="0" fillId="0" borderId="87" xfId="0" applyNumberFormat="1" applyFill="1" applyBorder="1" applyAlignment="1" applyProtection="1">
      <alignment horizontal="center" vertical="center"/>
    </xf>
    <xf numFmtId="0" fontId="0" fillId="0" borderId="30" xfId="0" applyNumberFormat="1" applyFill="1" applyBorder="1" applyAlignment="1" applyProtection="1">
      <alignment horizontal="center" vertical="center"/>
    </xf>
    <xf numFmtId="0" fontId="0" fillId="24" borderId="27" xfId="0" applyFill="1" applyBorder="1" applyAlignment="1"/>
    <xf numFmtId="0" fontId="0" fillId="24" borderId="86" xfId="0" applyFill="1" applyBorder="1" applyAlignment="1"/>
    <xf numFmtId="0" fontId="0" fillId="24" borderId="87" xfId="0" applyNumberFormat="1" applyFill="1" applyBorder="1" applyAlignment="1">
      <alignment horizontal="center" vertical="center" shrinkToFit="1"/>
    </xf>
    <xf numFmtId="49" fontId="0" fillId="24" borderId="85" xfId="0" applyNumberFormat="1" applyFill="1" applyBorder="1" applyAlignment="1"/>
    <xf numFmtId="49" fontId="0" fillId="24" borderId="30" xfId="0" applyNumberFormat="1" applyFill="1" applyBorder="1" applyAlignment="1"/>
    <xf numFmtId="49" fontId="0" fillId="24" borderId="86" xfId="0" applyNumberFormat="1" applyFill="1" applyBorder="1" applyAlignment="1"/>
    <xf numFmtId="49" fontId="0" fillId="24" borderId="87" xfId="0" applyNumberFormat="1" applyFill="1" applyBorder="1" applyAlignment="1">
      <alignment horizontal="left" vertical="center"/>
    </xf>
    <xf numFmtId="49" fontId="0" fillId="24" borderId="30" xfId="0" applyNumberFormat="1" applyFill="1" applyBorder="1" applyAlignment="1">
      <alignment horizontal="left" vertical="center"/>
    </xf>
    <xf numFmtId="49" fontId="0" fillId="24" borderId="86" xfId="0" applyNumberFormat="1" applyFill="1" applyBorder="1" applyAlignment="1">
      <alignment horizontal="left" vertical="center"/>
    </xf>
    <xf numFmtId="0" fontId="0" fillId="24" borderId="88" xfId="0" applyNumberFormat="1" applyFill="1" applyBorder="1" applyAlignment="1">
      <alignment horizontal="center" vertical="center"/>
    </xf>
    <xf numFmtId="0" fontId="0" fillId="24" borderId="110" xfId="0" applyFill="1" applyBorder="1" applyAlignment="1">
      <alignment horizontal="center" vertical="center" shrinkToFit="1"/>
    </xf>
    <xf numFmtId="0" fontId="0" fillId="24" borderId="36" xfId="0" applyFill="1" applyBorder="1" applyAlignment="1">
      <alignment horizontal="center" vertical="center" shrinkToFit="1"/>
    </xf>
    <xf numFmtId="0" fontId="0" fillId="24" borderId="111" xfId="0" applyFill="1" applyBorder="1" applyAlignment="1">
      <alignment horizontal="center" vertical="center" shrinkToFit="1"/>
    </xf>
    <xf numFmtId="0" fontId="3" fillId="24" borderId="110" xfId="0" applyFont="1" applyFill="1" applyBorder="1" applyAlignment="1">
      <alignment horizontal="center" vertical="center" wrapText="1" shrinkToFit="1"/>
    </xf>
    <xf numFmtId="0" fontId="3" fillId="24" borderId="36" xfId="0" applyFont="1" applyFill="1" applyBorder="1" applyAlignment="1">
      <alignment horizontal="center" vertical="center" wrapText="1" shrinkToFit="1"/>
    </xf>
    <xf numFmtId="0" fontId="3" fillId="24" borderId="37" xfId="0" applyFont="1" applyFill="1" applyBorder="1" applyAlignment="1">
      <alignment horizontal="center" vertical="center" wrapText="1" shrinkToFit="1"/>
    </xf>
    <xf numFmtId="0" fontId="0" fillId="24" borderId="110" xfId="0" applyFill="1" applyBorder="1" applyAlignment="1">
      <alignment horizontal="center" vertical="center"/>
    </xf>
    <xf numFmtId="0" fontId="0" fillId="24" borderId="36" xfId="0" applyFill="1" applyBorder="1" applyAlignment="1">
      <alignment horizontal="center" vertical="center"/>
    </xf>
    <xf numFmtId="0" fontId="0" fillId="24" borderId="111" xfId="0" applyFill="1" applyBorder="1" applyAlignment="1">
      <alignment horizontal="center" vertical="center"/>
    </xf>
    <xf numFmtId="0" fontId="2" fillId="0" borderId="15" xfId="47" applyBorder="1" applyAlignment="1">
      <alignment horizontal="center" vertical="center"/>
    </xf>
    <xf numFmtId="0" fontId="2" fillId="0" borderId="101" xfId="47" applyBorder="1" applyAlignment="1">
      <alignment horizontal="center" vertical="center"/>
    </xf>
    <xf numFmtId="0" fontId="2" fillId="0" borderId="90" xfId="47" applyBorder="1" applyAlignment="1">
      <alignment horizontal="center" vertical="center"/>
    </xf>
    <xf numFmtId="0" fontId="2" fillId="0" borderId="102" xfId="47" applyBorder="1" applyAlignment="1">
      <alignment horizontal="center" vertical="center"/>
    </xf>
    <xf numFmtId="0" fontId="0" fillId="0" borderId="13" xfId="47" applyFont="1" applyBorder="1" applyAlignment="1">
      <alignment horizontal="center" vertical="center"/>
    </xf>
    <xf numFmtId="0" fontId="0" fillId="0" borderId="93" xfId="47" applyFont="1" applyBorder="1" applyAlignment="1">
      <alignment horizontal="center" vertical="center"/>
    </xf>
    <xf numFmtId="0" fontId="0" fillId="0" borderId="114" xfId="47" applyFont="1" applyBorder="1" applyAlignment="1">
      <alignment horizontal="center" vertical="center"/>
    </xf>
    <xf numFmtId="0" fontId="2" fillId="0" borderId="41" xfId="47" applyBorder="1" applyAlignment="1">
      <alignment horizontal="left" vertical="center"/>
    </xf>
    <xf numFmtId="0" fontId="2" fillId="0" borderId="42" xfId="47" applyBorder="1" applyAlignment="1">
      <alignment horizontal="left" vertical="center"/>
    </xf>
    <xf numFmtId="0" fontId="2" fillId="0" borderId="58" xfId="47" applyBorder="1" applyAlignment="1">
      <alignment horizontal="left" vertical="center"/>
    </xf>
    <xf numFmtId="49" fontId="2" fillId="24" borderId="82" xfId="47" applyNumberFormat="1" applyFill="1" applyBorder="1" applyAlignment="1">
      <alignment horizontal="center" vertical="center"/>
    </xf>
    <xf numFmtId="0" fontId="2" fillId="24" borderId="26" xfId="47" applyNumberFormat="1" applyFill="1" applyBorder="1" applyAlignment="1">
      <alignment horizontal="center" vertical="center"/>
    </xf>
    <xf numFmtId="49" fontId="2" fillId="24" borderId="26" xfId="47" applyNumberFormat="1" applyFill="1" applyBorder="1" applyAlignment="1">
      <alignment horizontal="center" vertical="center"/>
    </xf>
    <xf numFmtId="0" fontId="2" fillId="0" borderId="68" xfId="47" applyBorder="1" applyAlignment="1">
      <alignment horizontal="center" vertical="center"/>
    </xf>
    <xf numFmtId="0" fontId="2" fillId="0" borderId="20" xfId="47" applyBorder="1" applyAlignment="1">
      <alignment horizontal="center" vertical="center"/>
    </xf>
    <xf numFmtId="0" fontId="2" fillId="0" borderId="95" xfId="47" applyBorder="1" applyAlignment="1"/>
    <xf numFmtId="0" fontId="2" fillId="0" borderId="96" xfId="47" applyBorder="1" applyAlignment="1"/>
    <xf numFmtId="0" fontId="2" fillId="0" borderId="97" xfId="47" applyBorder="1" applyAlignment="1"/>
    <xf numFmtId="0" fontId="2" fillId="0" borderId="41" xfId="47" applyBorder="1" applyAlignment="1"/>
    <xf numFmtId="0" fontId="2" fillId="0" borderId="42" xfId="47" applyBorder="1" applyAlignment="1"/>
    <xf numFmtId="0" fontId="2" fillId="0" borderId="58" xfId="47" applyBorder="1" applyAlignment="1"/>
    <xf numFmtId="0" fontId="2" fillId="0" borderId="44" xfId="47" applyBorder="1" applyAlignment="1"/>
    <xf numFmtId="0" fontId="2" fillId="0" borderId="45" xfId="47" applyBorder="1" applyAlignment="1"/>
    <xf numFmtId="0" fontId="2" fillId="0" borderId="72" xfId="47" applyBorder="1" applyAlignment="1"/>
    <xf numFmtId="0" fontId="2" fillId="0" borderId="18" xfId="47" applyBorder="1" applyAlignment="1">
      <alignment horizontal="center" vertical="center"/>
    </xf>
    <xf numFmtId="0" fontId="2" fillId="0" borderId="98" xfId="47" applyBorder="1" applyAlignment="1">
      <alignment horizontal="center" vertical="center"/>
    </xf>
    <xf numFmtId="0" fontId="2" fillId="0" borderId="18" xfId="47" applyFont="1" applyBorder="1" applyAlignment="1">
      <alignment horizontal="center" vertical="center"/>
    </xf>
    <xf numFmtId="0" fontId="2" fillId="0" borderId="20" xfId="47" applyFont="1" applyBorder="1" applyAlignment="1">
      <alignment horizontal="center" vertical="center"/>
    </xf>
    <xf numFmtId="0" fontId="2" fillId="0" borderId="21" xfId="47" applyFont="1" applyBorder="1" applyAlignment="1">
      <alignment horizontal="center" vertical="center"/>
    </xf>
    <xf numFmtId="0" fontId="2" fillId="0" borderId="95" xfId="47" applyBorder="1" applyAlignment="1">
      <alignment horizontal="left" vertical="center"/>
    </xf>
    <xf numFmtId="0" fontId="2" fillId="0" borderId="96" xfId="47" applyBorder="1" applyAlignment="1">
      <alignment horizontal="left" vertical="center"/>
    </xf>
    <xf numFmtId="0" fontId="2" fillId="0" borderId="97" xfId="47" applyBorder="1" applyAlignment="1">
      <alignment horizontal="left" vertical="center"/>
    </xf>
    <xf numFmtId="0" fontId="2" fillId="0" borderId="61" xfId="47" applyBorder="1" applyAlignment="1">
      <alignment horizontal="left" vertical="center"/>
    </xf>
    <xf numFmtId="0" fontId="2" fillId="0" borderId="62" xfId="47" applyBorder="1" applyAlignment="1">
      <alignment horizontal="left" vertical="center"/>
    </xf>
    <xf numFmtId="0" fontId="2" fillId="0" borderId="63" xfId="47" applyBorder="1" applyAlignment="1">
      <alignment horizontal="left" vertical="center"/>
    </xf>
    <xf numFmtId="0" fontId="2" fillId="24" borderId="23" xfId="47" applyFill="1" applyBorder="1" applyAlignment="1"/>
    <xf numFmtId="0" fontId="2" fillId="24" borderId="81" xfId="47" applyFill="1" applyBorder="1" applyAlignment="1"/>
    <xf numFmtId="0" fontId="2" fillId="24" borderId="77" xfId="47" applyNumberFormat="1" applyFill="1" applyBorder="1" applyAlignment="1">
      <alignment horizontal="center" vertical="center"/>
    </xf>
    <xf numFmtId="0" fontId="2" fillId="24" borderId="34" xfId="47" applyNumberFormat="1" applyFill="1" applyBorder="1" applyAlignment="1">
      <alignment horizontal="center" vertical="center"/>
    </xf>
    <xf numFmtId="0" fontId="2" fillId="24" borderId="78" xfId="47" applyNumberFormat="1" applyFill="1" applyBorder="1" applyAlignment="1">
      <alignment horizontal="center" vertical="center"/>
    </xf>
    <xf numFmtId="0" fontId="2" fillId="24" borderId="82" xfId="47" applyNumberFormat="1" applyFill="1" applyBorder="1" applyAlignment="1">
      <alignment horizontal="center" vertical="center"/>
    </xf>
    <xf numFmtId="0" fontId="2" fillId="24" borderId="83" xfId="47" applyNumberFormat="1" applyFill="1" applyBorder="1" applyAlignment="1">
      <alignment horizontal="center" vertical="center"/>
    </xf>
    <xf numFmtId="0" fontId="2" fillId="24" borderId="66" xfId="47" applyFill="1" applyBorder="1" applyAlignment="1">
      <alignment horizontal="center" vertical="center"/>
    </xf>
    <xf numFmtId="0" fontId="2" fillId="24" borderId="96" xfId="47" applyFill="1" applyBorder="1" applyAlignment="1">
      <alignment horizontal="center" vertical="center"/>
    </xf>
    <xf numFmtId="0" fontId="2" fillId="24" borderId="67" xfId="47" applyFill="1" applyBorder="1" applyAlignment="1">
      <alignment horizontal="center" vertical="center"/>
    </xf>
    <xf numFmtId="0" fontId="2" fillId="24" borderId="65" xfId="47" applyFill="1" applyBorder="1" applyAlignment="1">
      <alignment horizontal="center" vertical="center"/>
    </xf>
    <xf numFmtId="0" fontId="2" fillId="24" borderId="42" xfId="47" applyFill="1" applyBorder="1" applyAlignment="1">
      <alignment horizontal="center" vertical="center"/>
    </xf>
    <xf numFmtId="0" fontId="2" fillId="24" borderId="43" xfId="47" applyFill="1" applyBorder="1" applyAlignment="1">
      <alignment horizontal="center" vertical="center"/>
    </xf>
    <xf numFmtId="0" fontId="0" fillId="24" borderId="35" xfId="47" applyFont="1" applyFill="1" applyBorder="1" applyAlignment="1">
      <alignment horizontal="center" vertical="center"/>
    </xf>
    <xf numFmtId="0" fontId="0" fillId="24" borderId="36" xfId="47" applyFont="1" applyFill="1" applyBorder="1" applyAlignment="1">
      <alignment horizontal="center" vertical="center"/>
    </xf>
    <xf numFmtId="0" fontId="0" fillId="24" borderId="37" xfId="47" applyFont="1" applyFill="1" applyBorder="1" applyAlignment="1">
      <alignment horizontal="center" vertical="center"/>
    </xf>
    <xf numFmtId="0" fontId="2" fillId="24" borderId="80" xfId="47" applyNumberFormat="1" applyFill="1" applyBorder="1" applyAlignment="1">
      <alignment horizontal="center" vertical="center" shrinkToFit="1"/>
    </xf>
    <xf numFmtId="0" fontId="2" fillId="24" borderId="82" xfId="47" applyNumberFormat="1" applyFill="1" applyBorder="1" applyAlignment="1">
      <alignment horizontal="center" vertical="center" shrinkToFit="1"/>
    </xf>
    <xf numFmtId="0" fontId="2" fillId="24" borderId="26" xfId="47" applyNumberFormat="1" applyFill="1" applyBorder="1" applyAlignment="1">
      <alignment horizontal="center" vertical="center" shrinkToFit="1"/>
    </xf>
    <xf numFmtId="0" fontId="2" fillId="0" borderId="75" xfId="47" applyNumberFormat="1" applyFill="1" applyBorder="1" applyAlignment="1">
      <alignment horizontal="center" vertical="center" shrinkToFit="1"/>
    </xf>
    <xf numFmtId="0" fontId="2" fillId="0" borderId="77" xfId="47" applyNumberFormat="1" applyFill="1" applyBorder="1" applyAlignment="1">
      <alignment horizontal="center" vertical="center" shrinkToFit="1"/>
    </xf>
    <xf numFmtId="0" fontId="2" fillId="0" borderId="34" xfId="47" applyNumberFormat="1" applyFill="1" applyBorder="1" applyAlignment="1">
      <alignment horizontal="center" vertical="center" shrinkToFit="1"/>
    </xf>
    <xf numFmtId="49" fontId="2" fillId="24" borderId="82" xfId="47" applyNumberFormat="1" applyFill="1" applyBorder="1" applyAlignment="1">
      <alignment horizontal="left" vertical="center" shrinkToFit="1"/>
    </xf>
    <xf numFmtId="0" fontId="2" fillId="24" borderId="26" xfId="47" applyNumberFormat="1" applyFill="1" applyBorder="1" applyAlignment="1">
      <alignment horizontal="left" vertical="center" shrinkToFit="1"/>
    </xf>
    <xf numFmtId="0" fontId="2" fillId="24" borderId="81" xfId="47" applyNumberFormat="1" applyFill="1" applyBorder="1" applyAlignment="1">
      <alignment horizontal="left" vertical="center" shrinkToFit="1"/>
    </xf>
    <xf numFmtId="0" fontId="2" fillId="24" borderId="81" xfId="47" applyNumberFormat="1" applyFill="1" applyBorder="1" applyAlignment="1">
      <alignment horizontal="center" vertical="center"/>
    </xf>
    <xf numFmtId="0" fontId="2" fillId="24" borderId="31" xfId="47" applyFill="1" applyBorder="1" applyAlignment="1"/>
    <xf numFmtId="0" fontId="2" fillId="24" borderId="76" xfId="47" applyFill="1" applyBorder="1" applyAlignment="1"/>
    <xf numFmtId="49" fontId="2" fillId="24" borderId="75" xfId="47" applyNumberFormat="1" applyFill="1" applyBorder="1" applyAlignment="1">
      <alignment horizontal="left" vertical="center" shrinkToFit="1"/>
    </xf>
    <xf numFmtId="0" fontId="2" fillId="24" borderId="34" xfId="47" applyNumberFormat="1" applyFill="1" applyBorder="1" applyAlignment="1">
      <alignment horizontal="left" vertical="center" shrinkToFit="1"/>
    </xf>
    <xf numFmtId="0" fontId="2" fillId="24" borderId="76" xfId="47" applyNumberFormat="1" applyFill="1" applyBorder="1" applyAlignment="1">
      <alignment horizontal="left" vertical="center" shrinkToFit="1"/>
    </xf>
    <xf numFmtId="49" fontId="2" fillId="24" borderId="77" xfId="47" applyNumberFormat="1" applyFill="1" applyBorder="1" applyAlignment="1">
      <alignment horizontal="left" vertical="center" shrinkToFit="1"/>
    </xf>
    <xf numFmtId="49" fontId="2" fillId="24" borderId="80" xfId="47" applyNumberFormat="1" applyFill="1" applyBorder="1" applyAlignment="1">
      <alignment shrinkToFit="1"/>
    </xf>
    <xf numFmtId="0" fontId="2" fillId="24" borderId="26" xfId="47" applyNumberFormat="1" applyFill="1" applyBorder="1" applyAlignment="1">
      <alignment shrinkToFit="1"/>
    </xf>
    <xf numFmtId="0" fontId="2" fillId="24" borderId="81" xfId="47" applyNumberFormat="1" applyFill="1" applyBorder="1" applyAlignment="1">
      <alignment shrinkToFit="1"/>
    </xf>
    <xf numFmtId="0" fontId="2" fillId="24" borderId="76" xfId="47" applyNumberFormat="1" applyFill="1" applyBorder="1" applyAlignment="1">
      <alignment horizontal="center" vertical="center"/>
    </xf>
    <xf numFmtId="0" fontId="2" fillId="0" borderId="77" xfId="47" applyNumberFormat="1" applyFill="1" applyBorder="1" applyAlignment="1">
      <alignment horizontal="center" vertical="center"/>
    </xf>
    <xf numFmtId="0" fontId="2" fillId="0" borderId="34" xfId="47" applyNumberFormat="1" applyFill="1" applyBorder="1" applyAlignment="1">
      <alignment horizontal="center" vertical="center"/>
    </xf>
    <xf numFmtId="0" fontId="2" fillId="24" borderId="33" xfId="47" applyNumberFormat="1" applyFill="1" applyBorder="1" applyAlignment="1">
      <alignment horizontal="center" vertical="center"/>
    </xf>
    <xf numFmtId="49" fontId="2" fillId="24" borderId="77" xfId="47" applyNumberFormat="1" applyFill="1" applyBorder="1" applyAlignment="1">
      <alignment horizontal="center" vertical="center"/>
    </xf>
    <xf numFmtId="49" fontId="2" fillId="24" borderId="34" xfId="47" applyNumberFormat="1" applyFill="1" applyBorder="1" applyAlignment="1">
      <alignment horizontal="center" vertical="center"/>
    </xf>
    <xf numFmtId="0" fontId="2" fillId="24" borderId="75" xfId="47" applyNumberFormat="1" applyFill="1" applyBorder="1" applyAlignment="1">
      <alignment horizontal="center" vertical="center" shrinkToFit="1"/>
    </xf>
    <xf numFmtId="0" fontId="2" fillId="24" borderId="77" xfId="47" applyNumberFormat="1" applyFill="1" applyBorder="1" applyAlignment="1">
      <alignment horizontal="center" vertical="center" shrinkToFit="1"/>
    </xf>
    <xf numFmtId="0" fontId="2" fillId="24" borderId="34" xfId="47" applyNumberFormat="1" applyFill="1" applyBorder="1" applyAlignment="1">
      <alignment horizontal="center" vertical="center" shrinkToFit="1"/>
    </xf>
    <xf numFmtId="0" fontId="2" fillId="0" borderId="82" xfId="47" applyNumberFormat="1" applyFill="1" applyBorder="1" applyAlignment="1">
      <alignment horizontal="center" vertical="center"/>
    </xf>
    <xf numFmtId="0" fontId="2" fillId="0" borderId="26" xfId="47" applyNumberFormat="1" applyFill="1" applyBorder="1" applyAlignment="1">
      <alignment horizontal="center" vertical="center"/>
    </xf>
    <xf numFmtId="0" fontId="2" fillId="24" borderId="25" xfId="47" applyNumberFormat="1" applyFill="1" applyBorder="1" applyAlignment="1">
      <alignment horizontal="center" vertical="center"/>
    </xf>
    <xf numFmtId="0" fontId="2" fillId="0" borderId="24" xfId="47" applyNumberFormat="1" applyFill="1" applyBorder="1" applyAlignment="1">
      <alignment horizontal="center" vertical="center"/>
    </xf>
    <xf numFmtId="0" fontId="2" fillId="0" borderId="80" xfId="47" applyNumberFormat="1" applyFill="1" applyBorder="1" applyAlignment="1">
      <alignment horizontal="center" vertical="center" shrinkToFit="1"/>
    </xf>
    <xf numFmtId="0" fontId="2" fillId="0" borderId="82" xfId="47" applyNumberFormat="1" applyFill="1" applyBorder="1" applyAlignment="1">
      <alignment horizontal="center" vertical="center" shrinkToFit="1"/>
    </xf>
    <xf numFmtId="0" fontId="2" fillId="0" borderId="26" xfId="47" applyNumberFormat="1" applyFill="1" applyBorder="1" applyAlignment="1">
      <alignment horizontal="center" vertical="center" shrinkToFit="1"/>
    </xf>
    <xf numFmtId="0" fontId="2" fillId="0" borderId="94" xfId="47" applyNumberFormat="1" applyFill="1" applyBorder="1" applyAlignment="1">
      <alignment horizontal="center" vertical="center" shrinkToFit="1"/>
    </xf>
    <xf numFmtId="0" fontId="2" fillId="0" borderId="24" xfId="47" applyNumberFormat="1" applyFill="1" applyBorder="1" applyAlignment="1">
      <alignment horizontal="center" vertical="center" shrinkToFit="1"/>
    </xf>
    <xf numFmtId="0" fontId="2" fillId="24" borderId="80" xfId="47" applyNumberFormat="1" applyFill="1" applyBorder="1" applyAlignment="1">
      <alignment horizontal="center" vertical="center"/>
    </xf>
    <xf numFmtId="0" fontId="2" fillId="24" borderId="27" xfId="47" applyFill="1" applyBorder="1" applyAlignment="1"/>
    <xf numFmtId="0" fontId="2" fillId="24" borderId="86" xfId="47" applyFill="1" applyBorder="1" applyAlignment="1"/>
    <xf numFmtId="49" fontId="2" fillId="24" borderId="85" xfId="47" applyNumberFormat="1" applyFill="1" applyBorder="1" applyAlignment="1">
      <alignment shrinkToFit="1"/>
    </xf>
    <xf numFmtId="0" fontId="2" fillId="24" borderId="30" xfId="47" applyNumberFormat="1" applyFill="1" applyBorder="1" applyAlignment="1">
      <alignment shrinkToFit="1"/>
    </xf>
    <xf numFmtId="0" fontId="2" fillId="24" borderId="86" xfId="47" applyNumberFormat="1" applyFill="1" applyBorder="1" applyAlignment="1">
      <alignment shrinkToFit="1"/>
    </xf>
    <xf numFmtId="49" fontId="2" fillId="24" borderId="87" xfId="47" applyNumberFormat="1" applyFill="1" applyBorder="1" applyAlignment="1">
      <alignment horizontal="left" vertical="center" shrinkToFit="1"/>
    </xf>
    <xf numFmtId="0" fontId="2" fillId="24" borderId="30" xfId="47" applyNumberFormat="1" applyFill="1" applyBorder="1" applyAlignment="1">
      <alignment horizontal="left" vertical="center" shrinkToFit="1"/>
    </xf>
    <xf numFmtId="0" fontId="2" fillId="24" borderId="86" xfId="47" applyNumberFormat="1" applyFill="1" applyBorder="1" applyAlignment="1">
      <alignment horizontal="left" vertical="center" shrinkToFit="1"/>
    </xf>
    <xf numFmtId="0" fontId="2" fillId="24" borderId="85" xfId="47" applyNumberFormat="1" applyFill="1" applyBorder="1" applyAlignment="1">
      <alignment horizontal="center" vertical="center" shrinkToFit="1"/>
    </xf>
    <xf numFmtId="0" fontId="2" fillId="24" borderId="87" xfId="47" applyNumberFormat="1" applyFill="1" applyBorder="1" applyAlignment="1">
      <alignment horizontal="center" vertical="center" shrinkToFit="1"/>
    </xf>
    <xf numFmtId="0" fontId="2" fillId="24" borderId="30" xfId="47" applyNumberFormat="1" applyFill="1" applyBorder="1" applyAlignment="1">
      <alignment horizontal="center" vertical="center" shrinkToFit="1"/>
    </xf>
    <xf numFmtId="49" fontId="2" fillId="24" borderId="87" xfId="47" applyNumberFormat="1" applyFill="1" applyBorder="1" applyAlignment="1">
      <alignment horizontal="center" vertical="center"/>
    </xf>
    <xf numFmtId="0" fontId="2" fillId="24" borderId="30" xfId="47" applyNumberFormat="1" applyFill="1" applyBorder="1" applyAlignment="1">
      <alignment horizontal="center" vertical="center"/>
    </xf>
    <xf numFmtId="49" fontId="2" fillId="24" borderId="30" xfId="47" applyNumberFormat="1" applyFill="1" applyBorder="1" applyAlignment="1">
      <alignment horizontal="center" vertical="center"/>
    </xf>
    <xf numFmtId="0" fontId="2" fillId="24" borderId="87" xfId="47" applyNumberFormat="1" applyFill="1" applyBorder="1" applyAlignment="1">
      <alignment horizontal="center" vertical="center"/>
    </xf>
    <xf numFmtId="0" fontId="2" fillId="24" borderId="88" xfId="47" applyNumberFormat="1" applyFill="1" applyBorder="1" applyAlignment="1">
      <alignment horizontal="center" vertical="center"/>
    </xf>
    <xf numFmtId="0" fontId="2" fillId="24" borderId="86" xfId="47" applyNumberFormat="1" applyFill="1" applyBorder="1" applyAlignment="1">
      <alignment horizontal="center" vertical="center"/>
    </xf>
    <xf numFmtId="0" fontId="2" fillId="0" borderId="85" xfId="47" applyNumberFormat="1" applyFill="1" applyBorder="1" applyAlignment="1">
      <alignment horizontal="center" vertical="center" shrinkToFit="1"/>
    </xf>
    <xf numFmtId="0" fontId="2" fillId="0" borderId="87" xfId="47" applyNumberFormat="1" applyFill="1" applyBorder="1" applyAlignment="1">
      <alignment horizontal="center" vertical="center" shrinkToFit="1"/>
    </xf>
    <xf numFmtId="0" fontId="2" fillId="0" borderId="30" xfId="47" applyNumberFormat="1" applyFill="1" applyBorder="1" applyAlignment="1">
      <alignment horizontal="center" vertical="center" shrinkToFit="1"/>
    </xf>
    <xf numFmtId="0" fontId="2" fillId="0" borderId="87" xfId="47" applyNumberFormat="1" applyFill="1" applyBorder="1" applyAlignment="1">
      <alignment horizontal="center" vertical="center"/>
    </xf>
    <xf numFmtId="0" fontId="2" fillId="0" borderId="30" xfId="47" applyNumberFormat="1" applyFill="1" applyBorder="1" applyAlignment="1">
      <alignment horizontal="center" vertical="center"/>
    </xf>
    <xf numFmtId="0" fontId="2" fillId="24" borderId="29" xfId="47" applyNumberFormat="1" applyFill="1" applyBorder="1" applyAlignment="1">
      <alignment horizontal="center" vertical="center"/>
    </xf>
    <xf numFmtId="0" fontId="2" fillId="24" borderId="75" xfId="47" applyNumberFormat="1" applyFill="1" applyBorder="1" applyAlignment="1">
      <alignment horizontal="center" vertical="center"/>
    </xf>
    <xf numFmtId="0" fontId="2" fillId="0" borderId="49" xfId="47" applyBorder="1" applyAlignment="1"/>
    <xf numFmtId="0" fontId="2" fillId="0" borderId="39" xfId="47" applyBorder="1" applyAlignment="1"/>
    <xf numFmtId="0" fontId="2" fillId="0" borderId="40" xfId="47" applyBorder="1" applyAlignment="1"/>
    <xf numFmtId="0" fontId="2" fillId="24" borderId="85" xfId="47" applyNumberFormat="1" applyFill="1" applyBorder="1" applyAlignment="1">
      <alignment horizontal="center" vertical="center"/>
    </xf>
    <xf numFmtId="0" fontId="2" fillId="0" borderId="21" xfId="47" applyBorder="1" applyAlignment="1">
      <alignment horizontal="center" vertical="center"/>
    </xf>
    <xf numFmtId="0" fontId="2" fillId="24" borderId="69" xfId="47" applyFill="1" applyBorder="1" applyAlignment="1">
      <alignment horizontal="center" vertical="center"/>
    </xf>
    <xf numFmtId="0" fontId="2" fillId="24" borderId="10" xfId="47" applyFill="1" applyBorder="1" applyAlignment="1">
      <alignment horizontal="center" vertical="center"/>
    </xf>
    <xf numFmtId="0" fontId="2" fillId="24" borderId="70" xfId="47" applyFill="1" applyBorder="1" applyAlignment="1">
      <alignment horizontal="center" vertical="center"/>
    </xf>
    <xf numFmtId="0" fontId="2" fillId="24" borderId="71" xfId="47" applyFill="1" applyBorder="1" applyAlignment="1">
      <alignment horizontal="center" vertical="center"/>
    </xf>
    <xf numFmtId="0" fontId="2" fillId="24" borderId="73" xfId="47" applyFill="1" applyBorder="1" applyAlignment="1">
      <alignment horizontal="center" vertical="center"/>
    </xf>
    <xf numFmtId="0" fontId="2" fillId="24" borderId="11" xfId="47" applyNumberFormat="1" applyFill="1" applyBorder="1" applyAlignment="1">
      <alignment horizontal="center" vertical="center"/>
    </xf>
    <xf numFmtId="0" fontId="0" fillId="24" borderId="11" xfId="47" applyFont="1" applyFill="1" applyBorder="1" applyAlignment="1">
      <alignment horizontal="center" vertical="center" wrapText="1"/>
    </xf>
    <xf numFmtId="0" fontId="2" fillId="24" borderId="11" xfId="47" applyFill="1" applyBorder="1" applyAlignment="1">
      <alignment horizontal="center" vertical="center"/>
    </xf>
    <xf numFmtId="0" fontId="2" fillId="27" borderId="59" xfId="47" applyFill="1" applyBorder="1" applyAlignment="1">
      <alignment horizontal="center" vertical="center"/>
    </xf>
    <xf numFmtId="0" fontId="2" fillId="27" borderId="62" xfId="47" applyFill="1" applyBorder="1" applyAlignment="1">
      <alignment horizontal="center" vertical="center"/>
    </xf>
    <xf numFmtId="0" fontId="2" fillId="27" borderId="60" xfId="47" applyFill="1" applyBorder="1" applyAlignment="1">
      <alignment horizontal="center" vertical="center"/>
    </xf>
    <xf numFmtId="0" fontId="2" fillId="27" borderId="104" xfId="47" applyFill="1" applyBorder="1" applyAlignment="1">
      <alignment horizontal="center" vertical="center"/>
    </xf>
    <xf numFmtId="0" fontId="2" fillId="27" borderId="105" xfId="47" applyFill="1" applyBorder="1" applyAlignment="1">
      <alignment horizontal="center" vertical="center"/>
    </xf>
    <xf numFmtId="0" fontId="2" fillId="27" borderId="106" xfId="47" applyFill="1" applyBorder="1" applyAlignment="1">
      <alignment horizontal="center" vertical="center"/>
    </xf>
    <xf numFmtId="0" fontId="2" fillId="27" borderId="61" xfId="47" applyFill="1" applyBorder="1" applyAlignment="1">
      <alignment horizontal="center" vertical="center"/>
    </xf>
    <xf numFmtId="5" fontId="2" fillId="27" borderId="61" xfId="47" applyNumberFormat="1" applyFill="1" applyBorder="1" applyAlignment="1">
      <alignment vertical="center"/>
    </xf>
    <xf numFmtId="5" fontId="2" fillId="27" borderId="62" xfId="47" applyNumberFormat="1" applyFill="1" applyBorder="1" applyAlignment="1">
      <alignment vertical="center"/>
    </xf>
    <xf numFmtId="5" fontId="2" fillId="27" borderId="63" xfId="47" applyNumberFormat="1" applyFill="1" applyBorder="1" applyAlignment="1">
      <alignment vertical="center"/>
    </xf>
    <xf numFmtId="0" fontId="2" fillId="24" borderId="41" xfId="47" applyFill="1" applyBorder="1" applyAlignment="1">
      <alignment horizontal="center" vertical="center"/>
    </xf>
    <xf numFmtId="5" fontId="2" fillId="24" borderId="41" xfId="47" applyNumberFormat="1" applyFill="1" applyBorder="1" applyAlignment="1"/>
    <xf numFmtId="5" fontId="2" fillId="24" borderId="42" xfId="47" applyNumberFormat="1" applyFill="1" applyBorder="1" applyAlignment="1"/>
    <xf numFmtId="5" fontId="2" fillId="24" borderId="58" xfId="47" applyNumberFormat="1" applyFill="1" applyBorder="1" applyAlignment="1"/>
    <xf numFmtId="5" fontId="2" fillId="24" borderId="11" xfId="47" applyNumberFormat="1" applyFill="1" applyBorder="1" applyAlignment="1"/>
    <xf numFmtId="5" fontId="2" fillId="24" borderId="17" xfId="47" applyNumberFormat="1" applyFill="1" applyBorder="1" applyAlignment="1"/>
    <xf numFmtId="0" fontId="2" fillId="0" borderId="18" xfId="47" applyBorder="1" applyAlignment="1">
      <alignment horizontal="center" vertical="center" shrinkToFit="1"/>
    </xf>
    <xf numFmtId="0" fontId="2" fillId="0" borderId="20" xfId="47" applyBorder="1" applyAlignment="1">
      <alignment horizontal="center" vertical="center" shrinkToFit="1"/>
    </xf>
    <xf numFmtId="0" fontId="2" fillId="0" borderId="21" xfId="47" applyBorder="1" applyAlignment="1">
      <alignment horizontal="center" vertical="center" shrinkToFit="1"/>
    </xf>
    <xf numFmtId="0" fontId="2" fillId="0" borderId="61" xfId="47" applyBorder="1" applyAlignment="1"/>
    <xf numFmtId="0" fontId="2" fillId="0" borderId="62" xfId="47" applyBorder="1" applyAlignment="1"/>
    <xf numFmtId="0" fontId="2" fillId="0" borderId="63" xfId="47" applyBorder="1" applyAlignment="1"/>
    <xf numFmtId="0" fontId="2" fillId="24" borderId="65" xfId="47" applyFont="1" applyFill="1" applyBorder="1" applyAlignment="1">
      <alignment horizontal="center" vertical="center" shrinkToFit="1"/>
    </xf>
    <xf numFmtId="0" fontId="2" fillId="24" borderId="42" xfId="47" applyFont="1" applyFill="1" applyBorder="1" applyAlignment="1">
      <alignment horizontal="center" vertical="center" shrinkToFit="1"/>
    </xf>
    <xf numFmtId="0" fontId="2" fillId="24" borderId="43" xfId="47" applyFont="1" applyFill="1" applyBorder="1" applyAlignment="1">
      <alignment horizontal="center" vertical="center" shrinkToFit="1"/>
    </xf>
    <xf numFmtId="5" fontId="10" fillId="24" borderId="11" xfId="47" applyNumberFormat="1" applyFont="1" applyFill="1" applyBorder="1" applyAlignment="1"/>
    <xf numFmtId="5" fontId="10" fillId="24" borderId="17" xfId="47" applyNumberFormat="1" applyFont="1" applyFill="1" applyBorder="1" applyAlignment="1"/>
    <xf numFmtId="0" fontId="2" fillId="0" borderId="35" xfId="47" applyBorder="1" applyAlignment="1">
      <alignment horizontal="center" vertical="center"/>
    </xf>
    <xf numFmtId="0" fontId="2" fillId="0" borderId="36" xfId="47" applyBorder="1" applyAlignment="1">
      <alignment horizontal="center" vertical="center"/>
    </xf>
    <xf numFmtId="0" fontId="2" fillId="0" borderId="37" xfId="47" applyBorder="1" applyAlignment="1">
      <alignment horizontal="center" vertical="center"/>
    </xf>
  </cellXfs>
  <cellStyles count="48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heck Cell" xfId="27" xr:uid="{00000000-0005-0000-0000-00001A000000}"/>
    <cellStyle name="Explanatory Text" xfId="28" xr:uid="{00000000-0005-0000-0000-00001B000000}"/>
    <cellStyle name="Good" xfId="29" xr:uid="{00000000-0005-0000-0000-00001C000000}"/>
    <cellStyle name="Heading 1" xfId="30" xr:uid="{00000000-0005-0000-0000-00001D000000}"/>
    <cellStyle name="Heading 2" xfId="31" xr:uid="{00000000-0005-0000-0000-00001E000000}"/>
    <cellStyle name="Heading 3" xfId="32" xr:uid="{00000000-0005-0000-0000-00001F000000}"/>
    <cellStyle name="Heading 4" xfId="33" xr:uid="{00000000-0005-0000-0000-000020000000}"/>
    <cellStyle name="Input" xfId="34" xr:uid="{00000000-0005-0000-0000-000021000000}"/>
    <cellStyle name="Linked Cell" xfId="35" xr:uid="{00000000-0005-0000-0000-000022000000}"/>
    <cellStyle name="Neutral" xfId="36" xr:uid="{00000000-0005-0000-0000-000023000000}"/>
    <cellStyle name="Normal_Revised Scoresheet for multi scores" xfId="37" xr:uid="{00000000-0005-0000-0000-000024000000}"/>
    <cellStyle name="Note" xfId="38" xr:uid="{00000000-0005-0000-0000-000025000000}"/>
    <cellStyle name="Output" xfId="39" xr:uid="{00000000-0005-0000-0000-000026000000}"/>
    <cellStyle name="Standard_KURBEWER" xfId="40" xr:uid="{00000000-0005-0000-0000-000027000000}"/>
    <cellStyle name="Title" xfId="41" xr:uid="{00000000-0005-0000-0000-000028000000}"/>
    <cellStyle name="Total" xfId="42" xr:uid="{00000000-0005-0000-0000-000029000000}"/>
    <cellStyle name="Warning Text" xfId="43" xr:uid="{00000000-0005-0000-0000-00002A000000}"/>
    <cellStyle name="ハイパーリンク" xfId="44" builtinId="8"/>
    <cellStyle name="標準" xfId="0" builtinId="0"/>
    <cellStyle name="標準 2" xfId="45" xr:uid="{00000000-0005-0000-0000-00002D000000}"/>
    <cellStyle name="標準 3" xfId="46" xr:uid="{00000000-0005-0000-0000-00002E000000}"/>
    <cellStyle name="標準_Book1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</xdr:colOff>
      <xdr:row>22</xdr:row>
      <xdr:rowOff>19050</xdr:rowOff>
    </xdr:from>
    <xdr:to>
      <xdr:col>24</xdr:col>
      <xdr:colOff>104775</xdr:colOff>
      <xdr:row>34</xdr:row>
      <xdr:rowOff>0</xdr:rowOff>
    </xdr:to>
    <xdr:pic>
      <xdr:nvPicPr>
        <xdr:cNvPr id="13420" name="Picture 1">
          <a:extLst>
            <a:ext uri="{FF2B5EF4-FFF2-40B4-BE49-F238E27FC236}">
              <a16:creationId xmlns:a16="http://schemas.microsoft.com/office/drawing/2014/main" id="{00000000-0008-0000-0000-00006C3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6334125"/>
          <a:ext cx="3895725" cy="203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123825</xdr:colOff>
      <xdr:row>122</xdr:row>
      <xdr:rowOff>76200</xdr:rowOff>
    </xdr:from>
    <xdr:to>
      <xdr:col>14</xdr:col>
      <xdr:colOff>28575</xdr:colOff>
      <xdr:row>123</xdr:row>
      <xdr:rowOff>85725</xdr:rowOff>
    </xdr:to>
    <xdr:sp macro="" textlink="">
      <xdr:nvSpPr>
        <xdr:cNvPr id="13421" name="AutoShape 2">
          <a:extLst>
            <a:ext uri="{FF2B5EF4-FFF2-40B4-BE49-F238E27FC236}">
              <a16:creationId xmlns:a16="http://schemas.microsoft.com/office/drawing/2014/main" id="{00000000-0008-0000-0000-00006D340000}"/>
            </a:ext>
          </a:extLst>
        </xdr:cNvPr>
        <xdr:cNvSpPr>
          <a:spLocks noChangeArrowheads="1"/>
        </xdr:cNvSpPr>
      </xdr:nvSpPr>
      <xdr:spPr bwMode="auto">
        <a:xfrm>
          <a:off x="2314575" y="28575000"/>
          <a:ext cx="447675" cy="180975"/>
        </a:xfrm>
        <a:prstGeom prst="downArrow">
          <a:avLst>
            <a:gd name="adj1" fmla="val 50000"/>
            <a:gd name="adj2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180975</xdr:colOff>
      <xdr:row>122</xdr:row>
      <xdr:rowOff>84137</xdr:rowOff>
    </xdr:from>
    <xdr:to>
      <xdr:col>28</xdr:col>
      <xdr:colOff>85725</xdr:colOff>
      <xdr:row>123</xdr:row>
      <xdr:rowOff>93662</xdr:rowOff>
    </xdr:to>
    <xdr:sp macro="" textlink="">
      <xdr:nvSpPr>
        <xdr:cNvPr id="13422" name="AutoShape 3">
          <a:extLst>
            <a:ext uri="{FF2B5EF4-FFF2-40B4-BE49-F238E27FC236}">
              <a16:creationId xmlns:a16="http://schemas.microsoft.com/office/drawing/2014/main" id="{00000000-0008-0000-0000-00006E340000}"/>
            </a:ext>
          </a:extLst>
        </xdr:cNvPr>
        <xdr:cNvSpPr>
          <a:spLocks noChangeArrowheads="1"/>
        </xdr:cNvSpPr>
      </xdr:nvSpPr>
      <xdr:spPr bwMode="auto">
        <a:xfrm>
          <a:off x="4943475" y="23341012"/>
          <a:ext cx="452438" cy="184150"/>
        </a:xfrm>
        <a:prstGeom prst="downArrow">
          <a:avLst>
            <a:gd name="adj1" fmla="val 50000"/>
            <a:gd name="adj2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31</xdr:col>
      <xdr:colOff>123825</xdr:colOff>
      <xdr:row>122</xdr:row>
      <xdr:rowOff>85725</xdr:rowOff>
    </xdr:from>
    <xdr:to>
      <xdr:col>34</xdr:col>
      <xdr:colOff>28575</xdr:colOff>
      <xdr:row>123</xdr:row>
      <xdr:rowOff>95250</xdr:rowOff>
    </xdr:to>
    <xdr:sp macro="" textlink="">
      <xdr:nvSpPr>
        <xdr:cNvPr id="13423" name="AutoShape 4">
          <a:extLst>
            <a:ext uri="{FF2B5EF4-FFF2-40B4-BE49-F238E27FC236}">
              <a16:creationId xmlns:a16="http://schemas.microsoft.com/office/drawing/2014/main" id="{00000000-0008-0000-0000-00006F340000}"/>
            </a:ext>
          </a:extLst>
        </xdr:cNvPr>
        <xdr:cNvSpPr>
          <a:spLocks noChangeArrowheads="1"/>
        </xdr:cNvSpPr>
      </xdr:nvSpPr>
      <xdr:spPr bwMode="auto">
        <a:xfrm>
          <a:off x="5934075" y="28584525"/>
          <a:ext cx="447675" cy="180975"/>
        </a:xfrm>
        <a:prstGeom prst="downArrow">
          <a:avLst>
            <a:gd name="adj1" fmla="val 50000"/>
            <a:gd name="adj2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41</xdr:col>
      <xdr:colOff>133350</xdr:colOff>
      <xdr:row>122</xdr:row>
      <xdr:rowOff>76200</xdr:rowOff>
    </xdr:from>
    <xdr:to>
      <xdr:col>44</xdr:col>
      <xdr:colOff>38100</xdr:colOff>
      <xdr:row>123</xdr:row>
      <xdr:rowOff>85725</xdr:rowOff>
    </xdr:to>
    <xdr:sp macro="" textlink="">
      <xdr:nvSpPr>
        <xdr:cNvPr id="13424" name="AutoShape 5">
          <a:extLst>
            <a:ext uri="{FF2B5EF4-FFF2-40B4-BE49-F238E27FC236}">
              <a16:creationId xmlns:a16="http://schemas.microsoft.com/office/drawing/2014/main" id="{00000000-0008-0000-0000-000070340000}"/>
            </a:ext>
          </a:extLst>
        </xdr:cNvPr>
        <xdr:cNvSpPr>
          <a:spLocks noChangeArrowheads="1"/>
        </xdr:cNvSpPr>
      </xdr:nvSpPr>
      <xdr:spPr bwMode="auto">
        <a:xfrm>
          <a:off x="7753350" y="28575000"/>
          <a:ext cx="447675" cy="180975"/>
        </a:xfrm>
        <a:prstGeom prst="downArrow">
          <a:avLst>
            <a:gd name="adj1" fmla="val 50000"/>
            <a:gd name="adj2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23813</xdr:colOff>
      <xdr:row>57</xdr:row>
      <xdr:rowOff>28575</xdr:rowOff>
    </xdr:from>
    <xdr:to>
      <xdr:col>25</xdr:col>
      <xdr:colOff>161925</xdr:colOff>
      <xdr:row>69</xdr:row>
      <xdr:rowOff>134938</xdr:rowOff>
    </xdr:to>
    <xdr:sp macro="" textlink="">
      <xdr:nvSpPr>
        <xdr:cNvPr id="13425" name="AutoShape 6">
          <a:extLst>
            <a:ext uri="{FF2B5EF4-FFF2-40B4-BE49-F238E27FC236}">
              <a16:creationId xmlns:a16="http://schemas.microsoft.com/office/drawing/2014/main" id="{00000000-0008-0000-0000-000071340000}"/>
            </a:ext>
          </a:extLst>
        </xdr:cNvPr>
        <xdr:cNvSpPr>
          <a:spLocks/>
        </xdr:cNvSpPr>
      </xdr:nvSpPr>
      <xdr:spPr bwMode="auto">
        <a:xfrm>
          <a:off x="4786313" y="11585575"/>
          <a:ext cx="138112" cy="2201863"/>
        </a:xfrm>
        <a:prstGeom prst="rightBrace">
          <a:avLst>
            <a:gd name="adj1" fmla="val 169643"/>
            <a:gd name="adj2" fmla="val 48699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iueo@kakikunet.ne.jp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P185"/>
  <sheetViews>
    <sheetView tabSelected="1" topLeftCell="A64" zoomScale="120" zoomScaleNormal="120" workbookViewId="0">
      <selection activeCell="AC66" sqref="AC66"/>
    </sheetView>
  </sheetViews>
  <sheetFormatPr defaultColWidth="13" defaultRowHeight="13.5" x14ac:dyDescent="0.15"/>
  <cols>
    <col min="1" max="1" width="5" style="13" customWidth="1"/>
    <col min="2" max="81" width="2.375" style="13" customWidth="1"/>
    <col min="82" max="16384" width="13" style="13"/>
  </cols>
  <sheetData>
    <row r="1" spans="1:55" ht="81" customHeight="1" x14ac:dyDescent="0.3">
      <c r="A1" s="170" t="s">
        <v>176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  <c r="AJ1" s="170"/>
      <c r="AK1" s="170"/>
      <c r="AL1" s="170"/>
      <c r="AM1" s="170"/>
      <c r="AN1" s="170"/>
      <c r="AO1" s="170"/>
      <c r="AP1" s="170"/>
      <c r="AQ1" s="170"/>
      <c r="AR1" s="170"/>
      <c r="AS1" s="170"/>
      <c r="AT1" s="170"/>
      <c r="AU1" s="170"/>
      <c r="AV1" s="170"/>
      <c r="AW1" s="170"/>
      <c r="AX1" s="170"/>
      <c r="AY1" s="170"/>
      <c r="AZ1" s="170"/>
      <c r="BA1" s="170"/>
      <c r="BB1" s="170"/>
      <c r="BC1" s="170"/>
    </row>
    <row r="2" spans="1:55" ht="17.25" x14ac:dyDescent="0.2">
      <c r="B2" s="171">
        <v>42133</v>
      </c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  <c r="AA2" s="172"/>
      <c r="AB2" s="172"/>
      <c r="AC2" s="172"/>
      <c r="AD2" s="172"/>
      <c r="AE2" s="172"/>
      <c r="AF2" s="172"/>
      <c r="AG2" s="172"/>
      <c r="AH2" s="172"/>
      <c r="AI2" s="172"/>
      <c r="AJ2" s="172"/>
      <c r="AK2" s="172"/>
      <c r="AL2" s="172"/>
      <c r="AM2" s="172"/>
      <c r="AN2" s="172"/>
      <c r="AO2" s="172"/>
      <c r="AP2" s="172"/>
      <c r="AQ2" s="172"/>
      <c r="AR2" s="172"/>
      <c r="AS2" s="172"/>
      <c r="AT2" s="172"/>
      <c r="AU2" s="172"/>
      <c r="AV2" s="172"/>
      <c r="AW2" s="172"/>
      <c r="AX2" s="172"/>
      <c r="AY2" s="172"/>
    </row>
    <row r="3" spans="1:55" ht="17.25" x14ac:dyDescent="0.2">
      <c r="B3" s="139" t="s">
        <v>212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</row>
    <row r="4" spans="1:55" ht="20.25" customHeight="1" x14ac:dyDescent="0.15"/>
    <row r="5" spans="1:55" ht="18.75" x14ac:dyDescent="0.2">
      <c r="A5" s="30" t="s">
        <v>41</v>
      </c>
    </row>
    <row r="6" spans="1:55" ht="18.75" x14ac:dyDescent="0.2">
      <c r="A6" s="30"/>
    </row>
    <row r="7" spans="1:55" x14ac:dyDescent="0.15">
      <c r="A7" s="13" t="s">
        <v>130</v>
      </c>
    </row>
    <row r="8" spans="1:55" x14ac:dyDescent="0.15">
      <c r="B8" s="15" t="s">
        <v>179</v>
      </c>
      <c r="C8" s="13" t="s">
        <v>261</v>
      </c>
    </row>
    <row r="9" spans="1:55" x14ac:dyDescent="0.15">
      <c r="B9" s="14"/>
    </row>
    <row r="10" spans="1:55" x14ac:dyDescent="0.15">
      <c r="B10" s="14"/>
    </row>
    <row r="11" spans="1:55" x14ac:dyDescent="0.15">
      <c r="A11" s="13" t="s">
        <v>215</v>
      </c>
      <c r="B11" s="14"/>
    </row>
    <row r="12" spans="1:55" x14ac:dyDescent="0.15">
      <c r="B12" s="15" t="s">
        <v>80</v>
      </c>
      <c r="C12" s="13" t="s">
        <v>131</v>
      </c>
    </row>
    <row r="13" spans="1:55" x14ac:dyDescent="0.15">
      <c r="B13" s="15" t="s">
        <v>83</v>
      </c>
      <c r="C13" s="51" t="s">
        <v>132</v>
      </c>
    </row>
    <row r="14" spans="1:55" x14ac:dyDescent="0.15">
      <c r="B14" s="14"/>
    </row>
    <row r="15" spans="1:55" x14ac:dyDescent="0.15">
      <c r="B15" s="14" t="s">
        <v>82</v>
      </c>
      <c r="C15" s="13" t="s">
        <v>42</v>
      </c>
    </row>
    <row r="16" spans="1:55" x14ac:dyDescent="0.15">
      <c r="B16" s="14" t="s">
        <v>84</v>
      </c>
      <c r="C16" s="13" t="s">
        <v>43</v>
      </c>
    </row>
    <row r="17" spans="2:4" x14ac:dyDescent="0.15">
      <c r="B17" s="14" t="s">
        <v>85</v>
      </c>
      <c r="C17" s="13" t="s">
        <v>213</v>
      </c>
    </row>
    <row r="18" spans="2:4" x14ac:dyDescent="0.15">
      <c r="B18" s="14"/>
      <c r="D18" s="13" t="s">
        <v>44</v>
      </c>
    </row>
    <row r="19" spans="2:4" x14ac:dyDescent="0.15">
      <c r="B19" s="14"/>
      <c r="D19" s="13" t="s">
        <v>45</v>
      </c>
    </row>
    <row r="20" spans="2:4" x14ac:dyDescent="0.15">
      <c r="B20" s="14"/>
      <c r="D20" s="13" t="s">
        <v>86</v>
      </c>
    </row>
    <row r="21" spans="2:4" x14ac:dyDescent="0.15">
      <c r="B21" s="14"/>
    </row>
    <row r="22" spans="2:4" x14ac:dyDescent="0.15">
      <c r="B22" s="14"/>
      <c r="D22" s="13" t="s">
        <v>46</v>
      </c>
    </row>
    <row r="23" spans="2:4" x14ac:dyDescent="0.15">
      <c r="B23" s="14"/>
    </row>
    <row r="24" spans="2:4" x14ac:dyDescent="0.15">
      <c r="B24" s="14"/>
    </row>
    <row r="25" spans="2:4" x14ac:dyDescent="0.15">
      <c r="B25" s="14"/>
    </row>
    <row r="26" spans="2:4" x14ac:dyDescent="0.15">
      <c r="B26" s="14"/>
    </row>
    <row r="27" spans="2:4" x14ac:dyDescent="0.15">
      <c r="B27" s="14"/>
    </row>
    <row r="28" spans="2:4" x14ac:dyDescent="0.15">
      <c r="B28" s="14"/>
    </row>
    <row r="29" spans="2:4" x14ac:dyDescent="0.15">
      <c r="B29" s="14"/>
    </row>
    <row r="30" spans="2:4" x14ac:dyDescent="0.15">
      <c r="B30" s="14"/>
    </row>
    <row r="31" spans="2:4" x14ac:dyDescent="0.15">
      <c r="B31" s="14"/>
    </row>
    <row r="32" spans="2:4" x14ac:dyDescent="0.15">
      <c r="B32" s="14"/>
    </row>
    <row r="33" spans="1:94" x14ac:dyDescent="0.15">
      <c r="B33" s="14"/>
    </row>
    <row r="34" spans="1:94" x14ac:dyDescent="0.15">
      <c r="B34" s="14"/>
    </row>
    <row r="35" spans="1:94" x14ac:dyDescent="0.15">
      <c r="B35" s="14"/>
    </row>
    <row r="36" spans="1:94" x14ac:dyDescent="0.15">
      <c r="A36" s="13" t="s">
        <v>133</v>
      </c>
      <c r="B36" s="14"/>
    </row>
    <row r="37" spans="1:94" x14ac:dyDescent="0.15">
      <c r="B37" s="15" t="s">
        <v>83</v>
      </c>
      <c r="C37" s="51" t="s">
        <v>214</v>
      </c>
    </row>
    <row r="38" spans="1:94" x14ac:dyDescent="0.15">
      <c r="B38" s="15"/>
      <c r="C38" s="13" t="s">
        <v>134</v>
      </c>
    </row>
    <row r="39" spans="1:94" x14ac:dyDescent="0.15">
      <c r="B39" s="15" t="s">
        <v>79</v>
      </c>
      <c r="C39" s="13" t="s">
        <v>135</v>
      </c>
    </row>
    <row r="40" spans="1:94" x14ac:dyDescent="0.15">
      <c r="B40" s="15" t="s">
        <v>79</v>
      </c>
      <c r="C40" s="13" t="s">
        <v>216</v>
      </c>
    </row>
    <row r="41" spans="1:94" x14ac:dyDescent="0.15">
      <c r="B41" s="15"/>
    </row>
    <row r="42" spans="1:94" x14ac:dyDescent="0.15">
      <c r="B42" s="14"/>
    </row>
    <row r="43" spans="1:94" ht="18.75" x14ac:dyDescent="0.2">
      <c r="A43" s="30" t="s">
        <v>136</v>
      </c>
      <c r="B43" s="14"/>
    </row>
    <row r="44" spans="1:94" x14ac:dyDescent="0.15">
      <c r="B44" s="14"/>
    </row>
    <row r="45" spans="1:94" x14ac:dyDescent="0.15">
      <c r="A45" s="13" t="s">
        <v>47</v>
      </c>
      <c r="B45" s="14"/>
    </row>
    <row r="46" spans="1:94" x14ac:dyDescent="0.15">
      <c r="B46" s="15" t="s">
        <v>79</v>
      </c>
      <c r="C46" s="13" t="s">
        <v>48</v>
      </c>
    </row>
    <row r="47" spans="1:94" customFormat="1" x14ac:dyDescent="0.15">
      <c r="B47" s="16"/>
      <c r="AA47" s="13"/>
      <c r="AB47" s="13"/>
      <c r="AC47" s="13"/>
      <c r="AD47" s="13"/>
      <c r="AE47" s="13"/>
      <c r="AF47" s="13"/>
      <c r="AG47" s="13"/>
      <c r="AH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</row>
    <row r="48" spans="1:94" x14ac:dyDescent="0.15">
      <c r="B48" s="14"/>
      <c r="C48" s="13" t="s">
        <v>49</v>
      </c>
    </row>
    <row r="49" spans="1:34" ht="34.5" customHeight="1" x14ac:dyDescent="0.15">
      <c r="B49" s="14"/>
      <c r="C49" s="102" t="s">
        <v>50</v>
      </c>
      <c r="D49" s="102"/>
      <c r="E49" s="102"/>
      <c r="F49" s="102"/>
      <c r="G49" s="102"/>
      <c r="H49" s="125" t="s">
        <v>262</v>
      </c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26"/>
      <c r="AF49" s="126"/>
      <c r="AG49" s="126"/>
      <c r="AH49" s="126"/>
    </row>
    <row r="50" spans="1:34" ht="13.5" customHeight="1" x14ac:dyDescent="0.15">
      <c r="B50" s="14"/>
      <c r="C50" s="102" t="s">
        <v>51</v>
      </c>
      <c r="D50" s="102"/>
      <c r="E50" s="102"/>
      <c r="F50" s="102"/>
      <c r="G50" s="102"/>
      <c r="H50" s="127" t="s">
        <v>217</v>
      </c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</row>
    <row r="51" spans="1:34" x14ac:dyDescent="0.15">
      <c r="B51" s="14"/>
      <c r="C51" s="102" t="s">
        <v>52</v>
      </c>
      <c r="D51" s="102"/>
      <c r="E51" s="102"/>
      <c r="F51" s="102"/>
      <c r="G51" s="102"/>
      <c r="H51" s="128" t="s">
        <v>182</v>
      </c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8"/>
      <c r="AG51" s="128"/>
      <c r="AH51" s="128"/>
    </row>
    <row r="52" spans="1:34" x14ac:dyDescent="0.15">
      <c r="B52" s="14"/>
    </row>
    <row r="53" spans="1:34" x14ac:dyDescent="0.15">
      <c r="B53" s="14"/>
    </row>
    <row r="54" spans="1:34" x14ac:dyDescent="0.15">
      <c r="A54" s="13" t="s">
        <v>263</v>
      </c>
      <c r="B54" s="14"/>
    </row>
    <row r="55" spans="1:34" x14ac:dyDescent="0.15">
      <c r="B55" s="15" t="s">
        <v>87</v>
      </c>
      <c r="C55" s="13" t="s">
        <v>264</v>
      </c>
    </row>
    <row r="56" spans="1:34" x14ac:dyDescent="0.15">
      <c r="B56" s="14"/>
    </row>
    <row r="57" spans="1:34" x14ac:dyDescent="0.15">
      <c r="B57" s="14"/>
      <c r="C57" s="13" t="s">
        <v>53</v>
      </c>
    </row>
    <row r="58" spans="1:34" x14ac:dyDescent="0.15">
      <c r="B58" s="14"/>
      <c r="C58" s="102" t="s">
        <v>256</v>
      </c>
      <c r="D58" s="102"/>
      <c r="E58" s="102"/>
      <c r="F58" s="102"/>
      <c r="G58" s="102"/>
      <c r="H58" s="117" t="s">
        <v>177</v>
      </c>
      <c r="I58" s="117"/>
      <c r="J58" s="117"/>
      <c r="K58" s="117"/>
      <c r="L58" s="117"/>
      <c r="M58" s="117"/>
      <c r="N58" s="117"/>
      <c r="O58" s="117"/>
      <c r="P58" s="117"/>
      <c r="Q58" s="117"/>
      <c r="R58" s="117"/>
      <c r="S58" s="117"/>
      <c r="T58" s="117"/>
      <c r="U58" s="117"/>
      <c r="V58" s="117"/>
      <c r="W58" s="117"/>
      <c r="X58" s="117"/>
      <c r="Y58" s="117"/>
      <c r="AA58" s="13" t="s">
        <v>88</v>
      </c>
      <c r="AC58" s="13" t="s">
        <v>265</v>
      </c>
    </row>
    <row r="59" spans="1:34" x14ac:dyDescent="0.15">
      <c r="B59" s="14"/>
      <c r="C59" s="102" t="s">
        <v>161</v>
      </c>
      <c r="D59" s="102"/>
      <c r="E59" s="102"/>
      <c r="F59" s="102"/>
      <c r="G59" s="102"/>
      <c r="H59" s="132" t="s">
        <v>178</v>
      </c>
      <c r="I59" s="132"/>
      <c r="J59" s="132"/>
      <c r="K59" s="132"/>
      <c r="L59" s="132"/>
      <c r="M59" s="132"/>
      <c r="N59" s="132"/>
      <c r="O59" s="132"/>
      <c r="P59" s="132"/>
      <c r="Q59" s="132"/>
      <c r="R59" s="132"/>
      <c r="S59" s="132"/>
      <c r="T59" s="132"/>
      <c r="U59" s="132"/>
      <c r="V59" s="132"/>
      <c r="W59" s="132"/>
      <c r="X59" s="132"/>
      <c r="Y59" s="132"/>
      <c r="AC59" s="13" t="s">
        <v>253</v>
      </c>
    </row>
    <row r="60" spans="1:34" x14ac:dyDescent="0.15">
      <c r="B60" s="14"/>
      <c r="C60" s="102" t="s">
        <v>26</v>
      </c>
      <c r="D60" s="102"/>
      <c r="E60" s="102"/>
      <c r="F60" s="102"/>
      <c r="G60" s="102"/>
      <c r="H60" s="117" t="s">
        <v>54</v>
      </c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117"/>
      <c r="W60" s="117"/>
      <c r="X60" s="117"/>
      <c r="Y60" s="117"/>
    </row>
    <row r="61" spans="1:34" x14ac:dyDescent="0.15">
      <c r="B61" s="14"/>
      <c r="C61" s="102" t="s">
        <v>27</v>
      </c>
      <c r="D61" s="102"/>
      <c r="E61" s="102"/>
      <c r="F61" s="102"/>
      <c r="G61" s="102"/>
      <c r="H61" s="90" t="s">
        <v>160</v>
      </c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2"/>
      <c r="AA61" s="13" t="s">
        <v>89</v>
      </c>
      <c r="AC61" s="13" t="s">
        <v>266</v>
      </c>
    </row>
    <row r="62" spans="1:34" x14ac:dyDescent="0.15">
      <c r="B62" s="14"/>
      <c r="C62" s="102" t="s">
        <v>257</v>
      </c>
      <c r="D62" s="102"/>
      <c r="E62" s="102"/>
      <c r="F62" s="102"/>
      <c r="G62" s="102"/>
      <c r="H62" s="124" t="s">
        <v>55</v>
      </c>
      <c r="I62" s="124"/>
      <c r="J62" s="124"/>
      <c r="K62" s="124"/>
      <c r="L62" s="124"/>
      <c r="M62" s="124"/>
      <c r="N62" s="124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</row>
    <row r="63" spans="1:34" x14ac:dyDescent="0.15">
      <c r="B63" s="14"/>
      <c r="C63" s="102" t="s">
        <v>258</v>
      </c>
      <c r="D63" s="102"/>
      <c r="E63" s="102"/>
      <c r="F63" s="102"/>
      <c r="G63" s="102"/>
      <c r="H63" s="122" t="s">
        <v>90</v>
      </c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</row>
    <row r="64" spans="1:34" x14ac:dyDescent="0.15">
      <c r="B64" s="14"/>
      <c r="C64" s="102" t="s">
        <v>259</v>
      </c>
      <c r="D64" s="102"/>
      <c r="E64" s="102"/>
      <c r="F64" s="102"/>
      <c r="G64" s="102"/>
      <c r="H64" s="122" t="s">
        <v>91</v>
      </c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</row>
    <row r="65" spans="1:49" x14ac:dyDescent="0.15">
      <c r="B65" s="14"/>
      <c r="C65" s="102" t="s">
        <v>28</v>
      </c>
      <c r="D65" s="102"/>
      <c r="E65" s="102"/>
      <c r="F65" s="102"/>
      <c r="G65" s="102"/>
      <c r="H65" s="117" t="s">
        <v>56</v>
      </c>
      <c r="I65" s="117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117"/>
      <c r="W65" s="117"/>
      <c r="X65" s="117"/>
      <c r="Y65" s="117"/>
      <c r="Z65" s="17"/>
      <c r="AC65" s="17"/>
      <c r="AD65" s="17"/>
      <c r="AE65" s="18"/>
      <c r="AF65" s="19"/>
      <c r="AG65" s="19"/>
      <c r="AH65" s="19"/>
      <c r="AI65" s="19"/>
    </row>
    <row r="66" spans="1:49" x14ac:dyDescent="0.15">
      <c r="B66" s="14"/>
      <c r="C66" s="102" t="s">
        <v>29</v>
      </c>
      <c r="D66" s="102"/>
      <c r="E66" s="102"/>
      <c r="F66" s="102"/>
      <c r="G66" s="102"/>
      <c r="H66" s="124" t="s">
        <v>57</v>
      </c>
      <c r="I66" s="124"/>
      <c r="J66" s="124"/>
      <c r="K66" s="124"/>
      <c r="L66" s="124"/>
      <c r="M66" s="124"/>
      <c r="N66" s="124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7"/>
      <c r="AA66" s="13" t="s">
        <v>92</v>
      </c>
      <c r="AC66" s="13" t="s">
        <v>58</v>
      </c>
      <c r="AE66" s="18"/>
      <c r="AF66" s="19"/>
      <c r="AG66" s="19"/>
      <c r="AH66" s="19"/>
      <c r="AI66" s="19"/>
    </row>
    <row r="67" spans="1:49" x14ac:dyDescent="0.15">
      <c r="B67" s="14"/>
      <c r="C67" s="102" t="s">
        <v>93</v>
      </c>
      <c r="D67" s="102"/>
      <c r="E67" s="102"/>
      <c r="F67" s="102"/>
      <c r="G67" s="102"/>
      <c r="H67" s="122" t="s">
        <v>94</v>
      </c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7"/>
      <c r="AC67" s="17"/>
      <c r="AD67" s="17"/>
      <c r="AE67" s="18"/>
      <c r="AF67" s="19"/>
      <c r="AG67" s="19"/>
      <c r="AH67" s="19"/>
      <c r="AI67" s="19"/>
    </row>
    <row r="68" spans="1:49" x14ac:dyDescent="0.15">
      <c r="B68" s="14"/>
      <c r="C68" s="102" t="s">
        <v>95</v>
      </c>
      <c r="D68" s="102"/>
      <c r="E68" s="102"/>
      <c r="F68" s="102"/>
      <c r="G68" s="102"/>
      <c r="H68" s="122" t="s">
        <v>254</v>
      </c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7"/>
      <c r="AC68" s="17"/>
      <c r="AD68" s="17"/>
      <c r="AE68" s="18"/>
      <c r="AF68" s="19"/>
      <c r="AG68" s="19"/>
      <c r="AH68" s="19"/>
      <c r="AI68" s="19"/>
    </row>
    <row r="69" spans="1:49" x14ac:dyDescent="0.15">
      <c r="B69" s="14"/>
      <c r="C69" s="102" t="s">
        <v>32</v>
      </c>
      <c r="D69" s="102"/>
      <c r="E69" s="102"/>
      <c r="F69" s="102"/>
      <c r="G69" s="102"/>
      <c r="H69" s="122" t="s">
        <v>96</v>
      </c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7"/>
      <c r="AC69" s="17"/>
      <c r="AD69" s="17"/>
      <c r="AE69" s="18"/>
      <c r="AF69" s="19"/>
      <c r="AG69" s="19"/>
      <c r="AH69" s="19"/>
      <c r="AI69" s="19"/>
    </row>
    <row r="70" spans="1:49" x14ac:dyDescent="0.15">
      <c r="B70" s="14"/>
      <c r="C70" s="102" t="s">
        <v>97</v>
      </c>
      <c r="D70" s="102"/>
      <c r="E70" s="102"/>
      <c r="F70" s="102"/>
      <c r="G70" s="102"/>
      <c r="H70" s="129" t="s">
        <v>98</v>
      </c>
      <c r="I70" s="130"/>
      <c r="J70" s="130"/>
      <c r="K70" s="130"/>
      <c r="L70" s="130"/>
      <c r="M70" s="130"/>
      <c r="N70" s="130"/>
      <c r="O70" s="130"/>
      <c r="P70" s="130"/>
      <c r="Q70" s="130"/>
      <c r="R70" s="130"/>
      <c r="S70" s="130"/>
      <c r="T70" s="130"/>
      <c r="U70" s="130"/>
      <c r="V70" s="130"/>
      <c r="W70" s="130"/>
      <c r="X70" s="130"/>
      <c r="Y70" s="131"/>
      <c r="Z70" s="17"/>
      <c r="AC70" s="17"/>
      <c r="AD70" s="17"/>
      <c r="AE70" s="18"/>
      <c r="AF70" s="19"/>
      <c r="AG70" s="19"/>
      <c r="AH70" s="19"/>
      <c r="AI70" s="19"/>
    </row>
    <row r="71" spans="1:49" x14ac:dyDescent="0.15">
      <c r="B71" s="14"/>
      <c r="C71" s="17"/>
      <c r="D71" s="17"/>
      <c r="E71" s="17"/>
      <c r="F71" s="17"/>
      <c r="G71" s="17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17"/>
      <c r="AA71" s="17"/>
      <c r="AB71" s="17"/>
      <c r="AC71" s="17"/>
      <c r="AD71" s="17"/>
      <c r="AE71" s="18"/>
      <c r="AF71" s="19"/>
      <c r="AG71" s="19"/>
      <c r="AH71" s="19"/>
      <c r="AI71" s="19"/>
    </row>
    <row r="72" spans="1:49" x14ac:dyDescent="0.15">
      <c r="B72" s="21"/>
      <c r="C72" s="19"/>
      <c r="D72" s="19"/>
      <c r="E72" s="19"/>
      <c r="F72" s="19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17"/>
      <c r="Z72" s="17"/>
      <c r="AA72" s="17"/>
      <c r="AB72" s="17"/>
      <c r="AC72" s="17"/>
      <c r="AD72" s="18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</row>
    <row r="73" spans="1:49" x14ac:dyDescent="0.15">
      <c r="A73" s="13" t="s">
        <v>59</v>
      </c>
      <c r="B73" s="21"/>
      <c r="C73" s="19"/>
      <c r="D73" s="19"/>
      <c r="E73" s="19"/>
      <c r="F73" s="19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17"/>
      <c r="Z73" s="17"/>
      <c r="AA73" s="17"/>
      <c r="AB73" s="17"/>
      <c r="AC73" s="17"/>
      <c r="AD73" s="18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</row>
    <row r="74" spans="1:49" x14ac:dyDescent="0.15">
      <c r="B74" s="15" t="s">
        <v>99</v>
      </c>
      <c r="C74" s="19" t="s">
        <v>225</v>
      </c>
      <c r="D74" s="19"/>
      <c r="E74" s="19"/>
      <c r="F74" s="19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17"/>
      <c r="Z74" s="17"/>
      <c r="AA74" s="17"/>
      <c r="AB74" s="17"/>
      <c r="AC74" s="17"/>
      <c r="AD74" s="18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</row>
    <row r="75" spans="1:49" x14ac:dyDescent="0.15">
      <c r="C75" s="19" t="s">
        <v>60</v>
      </c>
      <c r="D75" s="19"/>
      <c r="E75" s="19"/>
      <c r="F75" s="19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17"/>
      <c r="Z75" s="17"/>
      <c r="AA75" s="17"/>
      <c r="AB75" s="17"/>
      <c r="AC75" s="17"/>
      <c r="AD75" s="18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</row>
    <row r="76" spans="1:49" x14ac:dyDescent="0.15">
      <c r="D76" s="19"/>
      <c r="E76" s="19"/>
      <c r="F76" s="19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17"/>
      <c r="Z76" s="17"/>
      <c r="AA76" s="17"/>
      <c r="AB76" s="17"/>
      <c r="AC76" s="17"/>
      <c r="AD76" s="18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</row>
    <row r="77" spans="1:49" x14ac:dyDescent="0.15">
      <c r="B77" s="14" t="s">
        <v>100</v>
      </c>
      <c r="C77" s="19" t="s">
        <v>101</v>
      </c>
      <c r="D77" s="19"/>
      <c r="E77" s="19"/>
      <c r="F77" s="19"/>
      <c r="G77" s="22"/>
      <c r="H77" s="22"/>
      <c r="I77" s="22"/>
      <c r="J77" s="22"/>
      <c r="K77" s="22"/>
      <c r="L77" s="22"/>
      <c r="M77" s="22"/>
      <c r="N77" s="22"/>
      <c r="O77" s="22"/>
      <c r="P77" s="13" t="s">
        <v>89</v>
      </c>
      <c r="Q77" s="22"/>
      <c r="R77" s="23" t="s">
        <v>226</v>
      </c>
      <c r="S77" s="22"/>
      <c r="T77" s="22"/>
      <c r="U77" s="22"/>
      <c r="V77" s="22"/>
      <c r="W77" s="22"/>
      <c r="X77" s="22"/>
      <c r="Y77" s="17"/>
      <c r="Z77" s="17"/>
      <c r="AA77" s="17"/>
      <c r="AB77" s="17"/>
      <c r="AC77" s="17"/>
      <c r="AD77" s="18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</row>
    <row r="78" spans="1:49" x14ac:dyDescent="0.15">
      <c r="B78" s="14" t="s">
        <v>81</v>
      </c>
      <c r="C78" s="19" t="s">
        <v>218</v>
      </c>
      <c r="D78" s="19"/>
      <c r="E78" s="19"/>
      <c r="F78" s="19"/>
      <c r="G78" s="22"/>
      <c r="H78" s="22"/>
      <c r="I78" s="22"/>
      <c r="J78" s="22"/>
      <c r="K78" s="22"/>
      <c r="L78" s="22"/>
      <c r="M78" s="22"/>
      <c r="N78" s="22"/>
      <c r="O78" s="22"/>
      <c r="P78" s="13" t="s">
        <v>102</v>
      </c>
      <c r="Q78" s="22"/>
      <c r="R78" s="19" t="s">
        <v>219</v>
      </c>
      <c r="S78" s="22"/>
      <c r="T78" s="22"/>
      <c r="U78" s="22"/>
      <c r="V78" s="22"/>
      <c r="W78" s="22"/>
      <c r="X78" s="22"/>
      <c r="Y78" s="17"/>
      <c r="Z78" s="17"/>
      <c r="AA78" s="17"/>
      <c r="AB78" s="17"/>
      <c r="AC78" s="17"/>
      <c r="AD78" s="18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</row>
    <row r="79" spans="1:49" x14ac:dyDescent="0.15">
      <c r="B79" s="52" t="s">
        <v>103</v>
      </c>
      <c r="C79" s="53" t="s">
        <v>61</v>
      </c>
      <c r="D79" s="53"/>
      <c r="E79" s="53"/>
      <c r="F79" s="53"/>
      <c r="G79" s="54"/>
      <c r="H79" s="54"/>
      <c r="I79" s="54"/>
      <c r="J79" s="54"/>
      <c r="K79" s="54"/>
      <c r="L79" s="54"/>
      <c r="M79" s="54"/>
      <c r="N79" s="54"/>
      <c r="O79" s="54"/>
      <c r="P79" s="55" t="s">
        <v>104</v>
      </c>
      <c r="Q79" s="54"/>
      <c r="R79" s="56" t="s">
        <v>62</v>
      </c>
      <c r="S79" s="54"/>
      <c r="T79" s="54"/>
      <c r="U79" s="54"/>
      <c r="V79" s="54"/>
      <c r="W79" s="54"/>
      <c r="X79" s="54"/>
      <c r="Y79" s="57"/>
      <c r="Z79" s="57"/>
      <c r="AA79" s="57"/>
      <c r="AB79" s="57"/>
      <c r="AC79" s="57"/>
      <c r="AD79" s="24"/>
      <c r="AE79" s="53"/>
      <c r="AF79" s="53"/>
      <c r="AG79" s="53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</row>
    <row r="80" spans="1:49" x14ac:dyDescent="0.15">
      <c r="C80" s="19"/>
      <c r="D80" s="19"/>
      <c r="E80" s="19"/>
      <c r="F80" s="19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17"/>
      <c r="Z80" s="17"/>
      <c r="AA80" s="17"/>
      <c r="AB80" s="17"/>
      <c r="AC80" s="17"/>
      <c r="AD80" s="18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</row>
    <row r="81" spans="3:32" x14ac:dyDescent="0.15">
      <c r="C81" s="13" t="s">
        <v>53</v>
      </c>
    </row>
    <row r="82" spans="3:32" x14ac:dyDescent="0.15">
      <c r="C82" s="104" t="s">
        <v>34</v>
      </c>
      <c r="D82" s="102"/>
      <c r="E82" s="133" t="s">
        <v>35</v>
      </c>
      <c r="F82" s="102"/>
      <c r="G82" s="102"/>
      <c r="H82" s="102"/>
      <c r="I82" s="102"/>
      <c r="J82" s="104" t="s">
        <v>36</v>
      </c>
      <c r="K82" s="104"/>
      <c r="L82" s="104"/>
      <c r="M82" s="104"/>
      <c r="N82" s="104"/>
      <c r="O82" s="104"/>
      <c r="P82" s="104"/>
      <c r="Q82" s="78" t="s">
        <v>207</v>
      </c>
      <c r="R82" s="79"/>
      <c r="S82" s="79"/>
      <c r="T82" s="79"/>
      <c r="U82" s="79"/>
      <c r="V82" s="79"/>
      <c r="W82" s="79"/>
      <c r="X82" s="79"/>
      <c r="Y82" s="80"/>
      <c r="Z82" s="104" t="s">
        <v>37</v>
      </c>
      <c r="AA82" s="104"/>
      <c r="AB82" s="104"/>
      <c r="AC82" s="104"/>
      <c r="AD82" s="104"/>
      <c r="AE82" s="104"/>
      <c r="AF82" s="104"/>
    </row>
    <row r="83" spans="3:32" x14ac:dyDescent="0.15">
      <c r="C83" s="104"/>
      <c r="D83" s="102"/>
      <c r="E83" s="133"/>
      <c r="F83" s="102"/>
      <c r="G83" s="102"/>
      <c r="H83" s="102"/>
      <c r="I83" s="102"/>
      <c r="J83" s="104"/>
      <c r="K83" s="104"/>
      <c r="L83" s="104"/>
      <c r="M83" s="104"/>
      <c r="N83" s="104"/>
      <c r="O83" s="104"/>
      <c r="P83" s="104"/>
      <c r="Q83" s="118"/>
      <c r="R83" s="119"/>
      <c r="S83" s="119"/>
      <c r="T83" s="119"/>
      <c r="U83" s="119"/>
      <c r="V83" s="119"/>
      <c r="W83" s="119"/>
      <c r="X83" s="119"/>
      <c r="Y83" s="120"/>
      <c r="Z83" s="104" t="s">
        <v>38</v>
      </c>
      <c r="AA83" s="104"/>
      <c r="AB83" s="104"/>
      <c r="AC83" s="104" t="s">
        <v>39</v>
      </c>
      <c r="AD83" s="104"/>
      <c r="AE83" s="104" t="s">
        <v>40</v>
      </c>
      <c r="AF83" s="104"/>
    </row>
    <row r="84" spans="3:32" x14ac:dyDescent="0.15">
      <c r="C84" s="102"/>
      <c r="D84" s="102"/>
      <c r="E84" s="102"/>
      <c r="F84" s="102"/>
      <c r="G84" s="102"/>
      <c r="H84" s="102"/>
      <c r="I84" s="102"/>
      <c r="J84" s="104"/>
      <c r="K84" s="104"/>
      <c r="L84" s="104"/>
      <c r="M84" s="104"/>
      <c r="N84" s="104"/>
      <c r="O84" s="104"/>
      <c r="P84" s="104"/>
      <c r="Q84" s="81"/>
      <c r="R84" s="82"/>
      <c r="S84" s="82"/>
      <c r="T84" s="82"/>
      <c r="U84" s="82"/>
      <c r="V84" s="82"/>
      <c r="W84" s="82"/>
      <c r="X84" s="82"/>
      <c r="Y84" s="83"/>
      <c r="Z84" s="104"/>
      <c r="AA84" s="104"/>
      <c r="AB84" s="104"/>
      <c r="AC84" s="104"/>
      <c r="AD84" s="104"/>
      <c r="AE84" s="104"/>
      <c r="AF84" s="104"/>
    </row>
    <row r="85" spans="3:32" x14ac:dyDescent="0.15">
      <c r="C85" s="102">
        <v>1</v>
      </c>
      <c r="D85" s="102"/>
      <c r="E85" s="115" t="s">
        <v>180</v>
      </c>
      <c r="F85" s="115"/>
      <c r="G85" s="115"/>
      <c r="H85" s="115"/>
      <c r="I85" s="115"/>
      <c r="J85" s="123" t="s">
        <v>154</v>
      </c>
      <c r="K85" s="123"/>
      <c r="L85" s="123"/>
      <c r="M85" s="123"/>
      <c r="N85" s="123"/>
      <c r="O85" s="123"/>
      <c r="P85" s="123"/>
      <c r="Q85" s="99" t="s">
        <v>227</v>
      </c>
      <c r="R85" s="100"/>
      <c r="S85" s="100"/>
      <c r="T85" s="100"/>
      <c r="U85" s="100"/>
      <c r="V85" s="100"/>
      <c r="W85" s="100"/>
      <c r="X85" s="100"/>
      <c r="Y85" s="101"/>
      <c r="Z85" s="90" t="s">
        <v>239</v>
      </c>
      <c r="AA85" s="91"/>
      <c r="AB85" s="92"/>
      <c r="AC85" s="115">
        <v>11</v>
      </c>
      <c r="AD85" s="115"/>
      <c r="AE85" s="115">
        <v>11</v>
      </c>
      <c r="AF85" s="115"/>
    </row>
    <row r="86" spans="3:32" x14ac:dyDescent="0.15">
      <c r="C86" s="102">
        <v>2</v>
      </c>
      <c r="D86" s="102"/>
      <c r="E86" s="115">
        <v>1047896</v>
      </c>
      <c r="F86" s="115"/>
      <c r="G86" s="115"/>
      <c r="H86" s="115"/>
      <c r="I86" s="115"/>
      <c r="J86" s="121" t="s">
        <v>63</v>
      </c>
      <c r="K86" s="121"/>
      <c r="L86" s="121"/>
      <c r="M86" s="121"/>
      <c r="N86" s="121"/>
      <c r="O86" s="121"/>
      <c r="P86" s="121"/>
      <c r="Q86" s="99" t="s">
        <v>228</v>
      </c>
      <c r="R86" s="100"/>
      <c r="S86" s="100"/>
      <c r="T86" s="100"/>
      <c r="U86" s="100"/>
      <c r="V86" s="100"/>
      <c r="W86" s="100"/>
      <c r="X86" s="100"/>
      <c r="Y86" s="101"/>
      <c r="Z86" s="90" t="s">
        <v>240</v>
      </c>
      <c r="AA86" s="91"/>
      <c r="AB86" s="92"/>
      <c r="AC86" s="115" t="s">
        <v>106</v>
      </c>
      <c r="AD86" s="115"/>
      <c r="AE86" s="115" t="s">
        <v>105</v>
      </c>
      <c r="AF86" s="115"/>
    </row>
    <row r="87" spans="3:32" x14ac:dyDescent="0.15">
      <c r="C87" s="102">
        <v>3</v>
      </c>
      <c r="D87" s="102"/>
      <c r="E87" s="115">
        <v>1047897</v>
      </c>
      <c r="F87" s="115"/>
      <c r="G87" s="115"/>
      <c r="H87" s="115"/>
      <c r="I87" s="115"/>
      <c r="J87" s="121" t="s">
        <v>153</v>
      </c>
      <c r="K87" s="121"/>
      <c r="L87" s="121"/>
      <c r="M87" s="121"/>
      <c r="N87" s="121"/>
      <c r="O87" s="121"/>
      <c r="P87" s="121"/>
      <c r="Q87" s="99" t="s">
        <v>229</v>
      </c>
      <c r="R87" s="100"/>
      <c r="S87" s="100"/>
      <c r="T87" s="100"/>
      <c r="U87" s="100"/>
      <c r="V87" s="100"/>
      <c r="W87" s="100"/>
      <c r="X87" s="100"/>
      <c r="Y87" s="101"/>
      <c r="Z87" s="90" t="s">
        <v>241</v>
      </c>
      <c r="AA87" s="91"/>
      <c r="AB87" s="92"/>
      <c r="AC87" s="115" t="s">
        <v>107</v>
      </c>
      <c r="AD87" s="115"/>
      <c r="AE87" s="115" t="s">
        <v>64</v>
      </c>
      <c r="AF87" s="115"/>
    </row>
    <row r="88" spans="3:32" x14ac:dyDescent="0.15">
      <c r="C88" s="102">
        <v>4</v>
      </c>
      <c r="D88" s="102"/>
      <c r="E88" s="115">
        <v>1047898</v>
      </c>
      <c r="F88" s="115"/>
      <c r="G88" s="115"/>
      <c r="H88" s="115"/>
      <c r="I88" s="115"/>
      <c r="J88" s="121" t="s">
        <v>65</v>
      </c>
      <c r="K88" s="121"/>
      <c r="L88" s="121"/>
      <c r="M88" s="121"/>
      <c r="N88" s="121"/>
      <c r="O88" s="121"/>
      <c r="P88" s="121"/>
      <c r="Q88" s="99" t="s">
        <v>230</v>
      </c>
      <c r="R88" s="100"/>
      <c r="S88" s="100"/>
      <c r="T88" s="100"/>
      <c r="U88" s="100"/>
      <c r="V88" s="100"/>
      <c r="W88" s="100"/>
      <c r="X88" s="100"/>
      <c r="Y88" s="101"/>
      <c r="Z88" s="90" t="s">
        <v>242</v>
      </c>
      <c r="AA88" s="91"/>
      <c r="AB88" s="92"/>
      <c r="AC88" s="115" t="s">
        <v>108</v>
      </c>
      <c r="AD88" s="115"/>
      <c r="AE88" s="115" t="s">
        <v>66</v>
      </c>
      <c r="AF88" s="115"/>
    </row>
    <row r="89" spans="3:32" x14ac:dyDescent="0.15">
      <c r="C89" s="102">
        <v>5</v>
      </c>
      <c r="D89" s="102"/>
      <c r="E89" s="115">
        <v>1047899</v>
      </c>
      <c r="F89" s="115"/>
      <c r="G89" s="115"/>
      <c r="H89" s="115"/>
      <c r="I89" s="115"/>
      <c r="J89" s="121" t="s">
        <v>155</v>
      </c>
      <c r="K89" s="121"/>
      <c r="L89" s="121"/>
      <c r="M89" s="121"/>
      <c r="N89" s="121"/>
      <c r="O89" s="121"/>
      <c r="P89" s="121"/>
      <c r="Q89" s="99" t="s">
        <v>231</v>
      </c>
      <c r="R89" s="100"/>
      <c r="S89" s="100"/>
      <c r="T89" s="100"/>
      <c r="U89" s="100"/>
      <c r="V89" s="100"/>
      <c r="W89" s="100"/>
      <c r="X89" s="100"/>
      <c r="Y89" s="101"/>
      <c r="Z89" s="90" t="s">
        <v>243</v>
      </c>
      <c r="AA89" s="91"/>
      <c r="AB89" s="92"/>
      <c r="AC89" s="115" t="s">
        <v>139</v>
      </c>
      <c r="AD89" s="115"/>
      <c r="AE89" s="115" t="s">
        <v>67</v>
      </c>
      <c r="AF89" s="115"/>
    </row>
    <row r="90" spans="3:32" x14ac:dyDescent="0.15">
      <c r="C90" s="102">
        <v>6</v>
      </c>
      <c r="D90" s="102"/>
      <c r="E90" s="115">
        <v>1047900</v>
      </c>
      <c r="F90" s="115"/>
      <c r="G90" s="115"/>
      <c r="H90" s="115"/>
      <c r="I90" s="115"/>
      <c r="J90" s="121" t="s">
        <v>68</v>
      </c>
      <c r="K90" s="121"/>
      <c r="L90" s="121"/>
      <c r="M90" s="121"/>
      <c r="N90" s="121"/>
      <c r="O90" s="121"/>
      <c r="P90" s="121"/>
      <c r="Q90" s="99" t="s">
        <v>232</v>
      </c>
      <c r="R90" s="100"/>
      <c r="S90" s="100"/>
      <c r="T90" s="100"/>
      <c r="U90" s="100"/>
      <c r="V90" s="100"/>
      <c r="W90" s="100"/>
      <c r="X90" s="100"/>
      <c r="Y90" s="101"/>
      <c r="Z90" s="90" t="s">
        <v>244</v>
      </c>
      <c r="AA90" s="91"/>
      <c r="AB90" s="92"/>
      <c r="AC90" s="115" t="s">
        <v>109</v>
      </c>
      <c r="AD90" s="115"/>
      <c r="AE90" s="115" t="s">
        <v>69</v>
      </c>
      <c r="AF90" s="115"/>
    </row>
    <row r="91" spans="3:32" x14ac:dyDescent="0.15">
      <c r="C91" s="102">
        <v>7</v>
      </c>
      <c r="D91" s="102"/>
      <c r="E91" s="115">
        <v>1047901</v>
      </c>
      <c r="F91" s="115"/>
      <c r="G91" s="115"/>
      <c r="H91" s="115"/>
      <c r="I91" s="115"/>
      <c r="J91" s="121" t="s">
        <v>156</v>
      </c>
      <c r="K91" s="121"/>
      <c r="L91" s="121"/>
      <c r="M91" s="121"/>
      <c r="N91" s="121"/>
      <c r="O91" s="121"/>
      <c r="P91" s="121"/>
      <c r="Q91" s="99" t="s">
        <v>233</v>
      </c>
      <c r="R91" s="100"/>
      <c r="S91" s="100"/>
      <c r="T91" s="100"/>
      <c r="U91" s="100"/>
      <c r="V91" s="100"/>
      <c r="W91" s="100"/>
      <c r="X91" s="100"/>
      <c r="Y91" s="101"/>
      <c r="Z91" s="90" t="s">
        <v>245</v>
      </c>
      <c r="AA91" s="91"/>
      <c r="AB91" s="92"/>
      <c r="AC91" s="115" t="s">
        <v>110</v>
      </c>
      <c r="AD91" s="115"/>
      <c r="AE91" s="115" t="s">
        <v>70</v>
      </c>
      <c r="AF91" s="115"/>
    </row>
    <row r="92" spans="3:32" x14ac:dyDescent="0.15">
      <c r="C92" s="102">
        <v>8</v>
      </c>
      <c r="D92" s="102"/>
      <c r="E92" s="115">
        <v>1047902</v>
      </c>
      <c r="F92" s="115"/>
      <c r="G92" s="115"/>
      <c r="H92" s="115"/>
      <c r="I92" s="115"/>
      <c r="J92" s="121" t="s">
        <v>159</v>
      </c>
      <c r="K92" s="121"/>
      <c r="L92" s="121"/>
      <c r="M92" s="121"/>
      <c r="N92" s="121"/>
      <c r="O92" s="121"/>
      <c r="P92" s="121"/>
      <c r="Q92" s="99" t="s">
        <v>234</v>
      </c>
      <c r="R92" s="100"/>
      <c r="S92" s="100"/>
      <c r="T92" s="100"/>
      <c r="U92" s="100"/>
      <c r="V92" s="100"/>
      <c r="W92" s="100"/>
      <c r="X92" s="100"/>
      <c r="Y92" s="101"/>
      <c r="Z92" s="90" t="s">
        <v>246</v>
      </c>
      <c r="AA92" s="91"/>
      <c r="AB92" s="92"/>
      <c r="AC92" s="115" t="s">
        <v>111</v>
      </c>
      <c r="AD92" s="115"/>
      <c r="AE92" s="115" t="s">
        <v>71</v>
      </c>
      <c r="AF92" s="115"/>
    </row>
    <row r="93" spans="3:32" x14ac:dyDescent="0.15">
      <c r="C93" s="102">
        <v>9</v>
      </c>
      <c r="D93" s="102"/>
      <c r="E93" s="115">
        <v>1047903</v>
      </c>
      <c r="F93" s="115"/>
      <c r="G93" s="115"/>
      <c r="H93" s="115"/>
      <c r="I93" s="115"/>
      <c r="J93" s="121" t="s">
        <v>72</v>
      </c>
      <c r="K93" s="121"/>
      <c r="L93" s="121"/>
      <c r="M93" s="121"/>
      <c r="N93" s="121"/>
      <c r="O93" s="121"/>
      <c r="P93" s="121"/>
      <c r="Q93" s="99" t="s">
        <v>235</v>
      </c>
      <c r="R93" s="100"/>
      <c r="S93" s="100"/>
      <c r="T93" s="100"/>
      <c r="U93" s="100"/>
      <c r="V93" s="100"/>
      <c r="W93" s="100"/>
      <c r="X93" s="100"/>
      <c r="Y93" s="101"/>
      <c r="Z93" s="90" t="s">
        <v>246</v>
      </c>
      <c r="AA93" s="91"/>
      <c r="AB93" s="92"/>
      <c r="AC93" s="115" t="s">
        <v>71</v>
      </c>
      <c r="AD93" s="115"/>
      <c r="AE93" s="115" t="s">
        <v>73</v>
      </c>
      <c r="AF93" s="115"/>
    </row>
    <row r="94" spans="3:32" x14ac:dyDescent="0.15">
      <c r="C94" s="102">
        <v>10</v>
      </c>
      <c r="D94" s="102"/>
      <c r="E94" s="115">
        <v>1047904</v>
      </c>
      <c r="F94" s="115"/>
      <c r="G94" s="115"/>
      <c r="H94" s="115"/>
      <c r="I94" s="115"/>
      <c r="J94" s="121" t="s">
        <v>157</v>
      </c>
      <c r="K94" s="121"/>
      <c r="L94" s="121"/>
      <c r="M94" s="121"/>
      <c r="N94" s="121"/>
      <c r="O94" s="121"/>
      <c r="P94" s="121"/>
      <c r="Q94" s="99" t="s">
        <v>236</v>
      </c>
      <c r="R94" s="100"/>
      <c r="S94" s="100"/>
      <c r="T94" s="100"/>
      <c r="U94" s="100"/>
      <c r="V94" s="100"/>
      <c r="W94" s="100"/>
      <c r="X94" s="100"/>
      <c r="Y94" s="101"/>
      <c r="Z94" s="90" t="s">
        <v>247</v>
      </c>
      <c r="AA94" s="91"/>
      <c r="AB94" s="92"/>
      <c r="AC94" s="115" t="s">
        <v>73</v>
      </c>
      <c r="AD94" s="115"/>
      <c r="AE94" s="115" t="s">
        <v>74</v>
      </c>
      <c r="AF94" s="115"/>
    </row>
    <row r="95" spans="3:32" x14ac:dyDescent="0.15">
      <c r="C95" s="102">
        <v>11</v>
      </c>
      <c r="D95" s="102"/>
      <c r="E95" s="114">
        <v>1047998</v>
      </c>
      <c r="F95" s="115"/>
      <c r="G95" s="115"/>
      <c r="H95" s="115"/>
      <c r="I95" s="115"/>
      <c r="J95" s="121" t="s">
        <v>152</v>
      </c>
      <c r="K95" s="121"/>
      <c r="L95" s="121"/>
      <c r="M95" s="121"/>
      <c r="N95" s="121"/>
      <c r="O95" s="121"/>
      <c r="P95" s="121"/>
      <c r="Q95" s="99" t="s">
        <v>237</v>
      </c>
      <c r="R95" s="100"/>
      <c r="S95" s="100"/>
      <c r="T95" s="100"/>
      <c r="U95" s="100"/>
      <c r="V95" s="100"/>
      <c r="W95" s="100"/>
      <c r="X95" s="100"/>
      <c r="Y95" s="101"/>
      <c r="Z95" s="115" t="s">
        <v>248</v>
      </c>
      <c r="AA95" s="115"/>
      <c r="AB95" s="115"/>
      <c r="AC95" s="115" t="s">
        <v>163</v>
      </c>
      <c r="AD95" s="115"/>
      <c r="AE95" s="115" t="s">
        <v>165</v>
      </c>
      <c r="AF95" s="115"/>
    </row>
    <row r="96" spans="3:32" x14ac:dyDescent="0.15">
      <c r="C96" s="102">
        <v>12</v>
      </c>
      <c r="D96" s="102"/>
      <c r="E96" s="114">
        <v>1047999</v>
      </c>
      <c r="F96" s="115"/>
      <c r="G96" s="115"/>
      <c r="H96" s="115"/>
      <c r="I96" s="115"/>
      <c r="J96" s="121" t="s">
        <v>158</v>
      </c>
      <c r="K96" s="121"/>
      <c r="L96" s="121"/>
      <c r="M96" s="121"/>
      <c r="N96" s="121"/>
      <c r="O96" s="121"/>
      <c r="P96" s="121"/>
      <c r="Q96" s="99" t="s">
        <v>238</v>
      </c>
      <c r="R96" s="100"/>
      <c r="S96" s="100"/>
      <c r="T96" s="100"/>
      <c r="U96" s="100"/>
      <c r="V96" s="100"/>
      <c r="W96" s="100"/>
      <c r="X96" s="100"/>
      <c r="Y96" s="101"/>
      <c r="Z96" s="115" t="s">
        <v>248</v>
      </c>
      <c r="AA96" s="115"/>
      <c r="AB96" s="115"/>
      <c r="AC96" s="115" t="s">
        <v>164</v>
      </c>
      <c r="AD96" s="115"/>
      <c r="AE96" s="115" t="s">
        <v>164</v>
      </c>
      <c r="AF96" s="115"/>
    </row>
    <row r="97" spans="1:56" x14ac:dyDescent="0.15">
      <c r="C97" s="19"/>
      <c r="D97" s="19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31"/>
      <c r="S97" s="31"/>
      <c r="T97" s="31"/>
      <c r="U97" s="31"/>
      <c r="V97" s="31"/>
      <c r="W97" s="31"/>
      <c r="X97" s="31"/>
      <c r="Y97" s="32"/>
      <c r="Z97" s="32"/>
      <c r="AA97" s="32"/>
      <c r="AB97" s="32"/>
      <c r="AC97" s="32"/>
      <c r="AD97" s="32"/>
      <c r="AE97" s="32"/>
      <c r="AF97" s="32"/>
      <c r="AG97" s="32"/>
      <c r="AH97" s="31"/>
      <c r="AI97" s="31"/>
      <c r="AJ97" s="31"/>
      <c r="AK97" s="31"/>
      <c r="AL97" s="31"/>
      <c r="AM97" s="31"/>
      <c r="AN97" s="31"/>
      <c r="AO97" s="31"/>
      <c r="AP97" s="31"/>
      <c r="AQ97" s="26"/>
      <c r="AR97" s="26"/>
      <c r="AS97" s="26"/>
      <c r="AT97" s="26"/>
      <c r="AU97" s="26"/>
      <c r="AV97" s="26"/>
      <c r="AW97" s="26"/>
      <c r="AX97" s="26"/>
      <c r="AY97" s="26"/>
    </row>
    <row r="98" spans="1:56" x14ac:dyDescent="0.15">
      <c r="C98" s="19"/>
      <c r="D98" s="19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31"/>
      <c r="S98" s="31"/>
      <c r="T98" s="31"/>
      <c r="U98" s="31"/>
      <c r="V98" s="31"/>
      <c r="W98" s="31"/>
      <c r="X98" s="31"/>
      <c r="Y98" s="32"/>
      <c r="Z98" s="32"/>
      <c r="AA98" s="32"/>
      <c r="AB98" s="32"/>
      <c r="AC98" s="32"/>
      <c r="AD98" s="32"/>
      <c r="AE98" s="32"/>
      <c r="AF98" s="32"/>
      <c r="AG98" s="32"/>
      <c r="AH98" s="31"/>
      <c r="AI98" s="31"/>
      <c r="AJ98" s="31"/>
      <c r="AK98" s="31"/>
      <c r="AL98" s="31"/>
      <c r="AM98" s="31"/>
      <c r="AN98" s="31"/>
      <c r="AO98" s="31"/>
      <c r="AP98" s="31"/>
      <c r="AQ98" s="26"/>
      <c r="AR98" s="26"/>
      <c r="AS98" s="26"/>
      <c r="AT98" s="26"/>
      <c r="AU98" s="26"/>
      <c r="AV98" s="26"/>
      <c r="AW98" s="26"/>
      <c r="AX98" s="26"/>
      <c r="AY98" s="26"/>
    </row>
    <row r="99" spans="1:56" x14ac:dyDescent="0.15">
      <c r="A99" s="13" t="s">
        <v>112</v>
      </c>
    </row>
    <row r="100" spans="1:56" x14ac:dyDescent="0.15">
      <c r="B100" s="15" t="s">
        <v>83</v>
      </c>
      <c r="C100" s="13" t="s">
        <v>75</v>
      </c>
    </row>
    <row r="101" spans="1:56" x14ac:dyDescent="0.15">
      <c r="C101" s="13" t="s">
        <v>249</v>
      </c>
    </row>
    <row r="102" spans="1:56" x14ac:dyDescent="0.15">
      <c r="C102" s="13" t="s">
        <v>162</v>
      </c>
    </row>
    <row r="103" spans="1:56" x14ac:dyDescent="0.15">
      <c r="C103" s="13" t="s">
        <v>150</v>
      </c>
    </row>
    <row r="104" spans="1:56" x14ac:dyDescent="0.15">
      <c r="C104" s="13" t="s">
        <v>151</v>
      </c>
    </row>
    <row r="105" spans="1:56" x14ac:dyDescent="0.15">
      <c r="C105" s="13" t="s">
        <v>255</v>
      </c>
    </row>
    <row r="107" spans="1:56" x14ac:dyDescent="0.15">
      <c r="B107" s="84" t="s">
        <v>113</v>
      </c>
      <c r="C107" s="85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5"/>
      <c r="S107" s="85"/>
      <c r="T107" s="85"/>
      <c r="U107" s="85"/>
      <c r="V107" s="85"/>
      <c r="W107" s="85"/>
      <c r="X107" s="85"/>
      <c r="Y107" s="85"/>
      <c r="Z107" s="85"/>
      <c r="AA107" s="85"/>
      <c r="AB107" s="85"/>
      <c r="AC107" s="85"/>
      <c r="AD107" s="85"/>
      <c r="AE107" s="85"/>
      <c r="AF107" s="85"/>
      <c r="AG107" s="85"/>
      <c r="AH107" s="85"/>
      <c r="AI107" s="85"/>
      <c r="AJ107" s="85"/>
      <c r="AK107" s="85"/>
      <c r="AL107" s="85"/>
      <c r="AM107" s="85"/>
      <c r="AN107" s="85"/>
      <c r="AO107" s="85"/>
      <c r="AP107" s="85"/>
      <c r="AQ107" s="85"/>
      <c r="AR107" s="85"/>
      <c r="AS107" s="85"/>
      <c r="AT107" s="85"/>
      <c r="AU107" s="85"/>
      <c r="AV107" s="85"/>
      <c r="AW107" s="85"/>
      <c r="AX107" s="86"/>
    </row>
    <row r="109" spans="1:56" x14ac:dyDescent="0.15">
      <c r="B109" s="78" t="s">
        <v>36</v>
      </c>
      <c r="C109" s="79"/>
      <c r="D109" s="79"/>
      <c r="E109" s="79"/>
      <c r="F109" s="79"/>
      <c r="G109" s="79"/>
      <c r="H109" s="80"/>
      <c r="J109" s="104" t="s">
        <v>114</v>
      </c>
      <c r="K109" s="104"/>
      <c r="L109" s="104"/>
      <c r="M109" s="104"/>
      <c r="N109" s="104"/>
      <c r="O109" s="104"/>
      <c r="P109" s="104"/>
      <c r="Q109" s="104"/>
      <c r="X109" s="84" t="s">
        <v>115</v>
      </c>
      <c r="Y109" s="85"/>
      <c r="Z109" s="85"/>
      <c r="AA109" s="85"/>
      <c r="AB109" s="85"/>
      <c r="AC109" s="85"/>
      <c r="AD109" s="85"/>
      <c r="AE109" s="86"/>
      <c r="AL109" s="94" t="s">
        <v>143</v>
      </c>
      <c r="AM109" s="95"/>
      <c r="AN109" s="95"/>
      <c r="AO109" s="95"/>
      <c r="AP109" s="95"/>
      <c r="AQ109" s="95"/>
      <c r="AR109" s="95"/>
      <c r="AS109" s="96"/>
      <c r="AW109" s="73"/>
      <c r="AX109" s="73"/>
      <c r="AY109" s="73"/>
      <c r="AZ109" s="73"/>
      <c r="BA109" s="74"/>
      <c r="BB109" s="74"/>
      <c r="BC109" s="74"/>
      <c r="BD109" s="74"/>
    </row>
    <row r="110" spans="1:56" x14ac:dyDescent="0.15">
      <c r="B110" s="81"/>
      <c r="C110" s="82"/>
      <c r="D110" s="82"/>
      <c r="E110" s="82"/>
      <c r="F110" s="82"/>
      <c r="G110" s="82"/>
      <c r="H110" s="83"/>
      <c r="J110" s="109" t="s">
        <v>210</v>
      </c>
      <c r="K110" s="109"/>
      <c r="L110" s="109"/>
      <c r="M110" s="109"/>
      <c r="N110" s="135" t="s">
        <v>21</v>
      </c>
      <c r="O110" s="135"/>
      <c r="P110" s="136" t="s">
        <v>76</v>
      </c>
      <c r="Q110" s="136"/>
      <c r="X110" s="109" t="s">
        <v>210</v>
      </c>
      <c r="Y110" s="109"/>
      <c r="Z110" s="109"/>
      <c r="AA110" s="109"/>
      <c r="AB110" s="135" t="s">
        <v>21</v>
      </c>
      <c r="AC110" s="135"/>
      <c r="AD110" s="136" t="s">
        <v>76</v>
      </c>
      <c r="AE110" s="136"/>
      <c r="AL110" s="109" t="s">
        <v>210</v>
      </c>
      <c r="AM110" s="109"/>
      <c r="AN110" s="109"/>
      <c r="AO110" s="109"/>
      <c r="AP110" s="135" t="s">
        <v>21</v>
      </c>
      <c r="AQ110" s="135"/>
      <c r="AR110" s="136" t="s">
        <v>76</v>
      </c>
      <c r="AS110" s="136"/>
      <c r="AW110" s="74"/>
      <c r="AX110" s="74"/>
      <c r="AY110" s="74"/>
      <c r="AZ110" s="74"/>
      <c r="BA110" s="75"/>
      <c r="BB110" s="75"/>
      <c r="BC110" s="75"/>
      <c r="BD110" s="75"/>
    </row>
    <row r="111" spans="1:56" x14ac:dyDescent="0.15">
      <c r="B111" s="173" t="s">
        <v>154</v>
      </c>
      <c r="C111" s="173"/>
      <c r="D111" s="173"/>
      <c r="E111" s="173"/>
      <c r="F111" s="173"/>
      <c r="G111" s="173"/>
      <c r="H111" s="173"/>
      <c r="J111" s="93" t="s">
        <v>185</v>
      </c>
      <c r="K111" s="93"/>
      <c r="L111" s="93"/>
      <c r="M111" s="93"/>
      <c r="N111" s="116">
        <v>1</v>
      </c>
      <c r="O111" s="116"/>
      <c r="P111" s="116">
        <v>1</v>
      </c>
      <c r="Q111" s="116"/>
      <c r="X111" s="93" t="s">
        <v>199</v>
      </c>
      <c r="Y111" s="93"/>
      <c r="Z111" s="93"/>
      <c r="AA111" s="93"/>
      <c r="AB111" s="115" t="s">
        <v>116</v>
      </c>
      <c r="AC111" s="115"/>
      <c r="AD111" s="116">
        <v>1</v>
      </c>
      <c r="AE111" s="116"/>
      <c r="AL111" s="93" t="s">
        <v>199</v>
      </c>
      <c r="AM111" s="93"/>
      <c r="AN111" s="93"/>
      <c r="AO111" s="93"/>
      <c r="AP111" s="115" t="s">
        <v>140</v>
      </c>
      <c r="AQ111" s="115"/>
      <c r="AR111" s="116">
        <v>1</v>
      </c>
      <c r="AS111" s="116"/>
      <c r="AW111" s="74"/>
      <c r="AX111" s="74"/>
      <c r="AY111" s="74"/>
      <c r="AZ111" s="74"/>
      <c r="BA111" s="77"/>
      <c r="BB111" s="77"/>
      <c r="BC111" s="76"/>
      <c r="BD111" s="76"/>
    </row>
    <row r="112" spans="1:56" x14ac:dyDescent="0.15">
      <c r="B112" s="103" t="s">
        <v>63</v>
      </c>
      <c r="C112" s="103"/>
      <c r="D112" s="103"/>
      <c r="E112" s="103"/>
      <c r="F112" s="103"/>
      <c r="G112" s="103"/>
      <c r="H112" s="103"/>
      <c r="J112" s="93" t="s">
        <v>220</v>
      </c>
      <c r="K112" s="93"/>
      <c r="L112" s="93"/>
      <c r="M112" s="93"/>
      <c r="N112" s="116">
        <v>1</v>
      </c>
      <c r="O112" s="116"/>
      <c r="P112" s="116">
        <v>2</v>
      </c>
      <c r="Q112" s="116"/>
      <c r="X112" s="93" t="s">
        <v>199</v>
      </c>
      <c r="Y112" s="93"/>
      <c r="Z112" s="93"/>
      <c r="AA112" s="93"/>
      <c r="AB112" s="115" t="s">
        <v>77</v>
      </c>
      <c r="AC112" s="115"/>
      <c r="AD112" s="116">
        <v>2</v>
      </c>
      <c r="AE112" s="116"/>
      <c r="AL112" s="93" t="s">
        <v>199</v>
      </c>
      <c r="AM112" s="93"/>
      <c r="AN112" s="93"/>
      <c r="AO112" s="93"/>
      <c r="AP112" s="115" t="s">
        <v>140</v>
      </c>
      <c r="AQ112" s="115"/>
      <c r="AR112" s="116">
        <v>2</v>
      </c>
      <c r="AS112" s="116"/>
      <c r="AW112" s="74"/>
      <c r="AX112" s="74"/>
      <c r="AY112" s="74"/>
      <c r="AZ112" s="74"/>
      <c r="BA112" s="77"/>
      <c r="BB112" s="77"/>
      <c r="BC112" s="76"/>
      <c r="BD112" s="76"/>
    </row>
    <row r="113" spans="2:59" x14ac:dyDescent="0.15">
      <c r="B113" s="103" t="s">
        <v>153</v>
      </c>
      <c r="C113" s="103"/>
      <c r="D113" s="103"/>
      <c r="E113" s="103"/>
      <c r="F113" s="103"/>
      <c r="G113" s="103"/>
      <c r="H113" s="103"/>
      <c r="J113" s="93" t="s">
        <v>185</v>
      </c>
      <c r="K113" s="93"/>
      <c r="L113" s="93"/>
      <c r="M113" s="93"/>
      <c r="N113" s="116">
        <v>1</v>
      </c>
      <c r="O113" s="116"/>
      <c r="P113" s="116" t="s">
        <v>117</v>
      </c>
      <c r="Q113" s="116"/>
      <c r="R113" s="13" t="s">
        <v>78</v>
      </c>
      <c r="X113" s="93" t="s">
        <v>199</v>
      </c>
      <c r="Y113" s="93"/>
      <c r="Z113" s="93"/>
      <c r="AA113" s="93"/>
      <c r="AB113" s="115" t="s">
        <v>118</v>
      </c>
      <c r="AC113" s="115"/>
      <c r="AD113" s="116">
        <v>3</v>
      </c>
      <c r="AE113" s="116"/>
      <c r="AL113" s="93" t="s">
        <v>199</v>
      </c>
      <c r="AM113" s="93"/>
      <c r="AN113" s="93"/>
      <c r="AO113" s="93"/>
      <c r="AP113" s="115" t="s">
        <v>140</v>
      </c>
      <c r="AQ113" s="115"/>
      <c r="AR113" s="116">
        <v>3</v>
      </c>
      <c r="AS113" s="116"/>
      <c r="AW113" s="74"/>
      <c r="AX113" s="74"/>
      <c r="AY113" s="74"/>
      <c r="AZ113" s="74"/>
      <c r="BA113" s="77"/>
      <c r="BB113" s="77"/>
      <c r="BC113" s="76"/>
      <c r="BD113" s="76"/>
    </row>
    <row r="114" spans="2:59" x14ac:dyDescent="0.15">
      <c r="B114" s="103" t="s">
        <v>65</v>
      </c>
      <c r="C114" s="103"/>
      <c r="D114" s="103"/>
      <c r="E114" s="103"/>
      <c r="F114" s="103"/>
      <c r="G114" s="103"/>
      <c r="H114" s="103"/>
      <c r="J114" s="93" t="s">
        <v>190</v>
      </c>
      <c r="K114" s="93"/>
      <c r="L114" s="93"/>
      <c r="M114" s="93"/>
      <c r="N114" s="116">
        <v>2</v>
      </c>
      <c r="O114" s="116"/>
      <c r="P114" s="116">
        <v>2</v>
      </c>
      <c r="Q114" s="116"/>
      <c r="X114" s="93" t="s">
        <v>199</v>
      </c>
      <c r="Y114" s="93"/>
      <c r="Z114" s="93"/>
      <c r="AA114" s="93"/>
      <c r="AB114" s="115" t="s">
        <v>118</v>
      </c>
      <c r="AC114" s="115"/>
      <c r="AD114" s="116">
        <v>5</v>
      </c>
      <c r="AE114" s="116"/>
      <c r="AL114" s="93" t="s">
        <v>199</v>
      </c>
      <c r="AM114" s="93"/>
      <c r="AN114" s="93"/>
      <c r="AO114" s="93"/>
      <c r="AP114" s="115" t="s">
        <v>140</v>
      </c>
      <c r="AQ114" s="115"/>
      <c r="AR114" s="116">
        <v>5</v>
      </c>
      <c r="AS114" s="116"/>
      <c r="AW114" s="74"/>
      <c r="AX114" s="74"/>
      <c r="AY114" s="74"/>
      <c r="AZ114" s="74"/>
      <c r="BA114" s="77"/>
      <c r="BB114" s="77"/>
      <c r="BC114" s="76"/>
      <c r="BD114" s="76"/>
    </row>
    <row r="115" spans="2:59" x14ac:dyDescent="0.15">
      <c r="B115" s="103" t="s">
        <v>155</v>
      </c>
      <c r="C115" s="103"/>
      <c r="D115" s="103"/>
      <c r="E115" s="103"/>
      <c r="F115" s="103"/>
      <c r="G115" s="103"/>
      <c r="H115" s="103"/>
      <c r="J115" s="93" t="s">
        <v>221</v>
      </c>
      <c r="K115" s="93"/>
      <c r="L115" s="93"/>
      <c r="M115" s="93"/>
      <c r="N115" s="116">
        <v>2</v>
      </c>
      <c r="O115" s="116"/>
      <c r="P115" s="116">
        <v>1</v>
      </c>
      <c r="Q115" s="116"/>
      <c r="X115" s="93" t="s">
        <v>252</v>
      </c>
      <c r="Y115" s="93"/>
      <c r="Z115" s="93"/>
      <c r="AA115" s="93"/>
      <c r="AB115" s="115" t="s">
        <v>118</v>
      </c>
      <c r="AC115" s="115"/>
      <c r="AD115" s="116">
        <v>4</v>
      </c>
      <c r="AE115" s="116"/>
      <c r="AL115" s="93" t="s">
        <v>252</v>
      </c>
      <c r="AM115" s="93"/>
      <c r="AN115" s="93"/>
      <c r="AO115" s="93"/>
      <c r="AP115" s="115" t="s">
        <v>140</v>
      </c>
      <c r="AQ115" s="115"/>
      <c r="AR115" s="116">
        <v>4</v>
      </c>
      <c r="AS115" s="116"/>
      <c r="AW115" s="74"/>
      <c r="AX115" s="74"/>
      <c r="AY115" s="74"/>
      <c r="AZ115" s="74"/>
      <c r="BA115" s="77"/>
      <c r="BB115" s="77"/>
      <c r="BC115" s="76"/>
      <c r="BD115" s="76"/>
    </row>
    <row r="116" spans="2:59" x14ac:dyDescent="0.15">
      <c r="B116" s="103" t="s">
        <v>68</v>
      </c>
      <c r="C116" s="103"/>
      <c r="D116" s="103"/>
      <c r="E116" s="103"/>
      <c r="F116" s="103"/>
      <c r="G116" s="103"/>
      <c r="H116" s="103"/>
      <c r="J116" s="93"/>
      <c r="K116" s="93"/>
      <c r="L116" s="93"/>
      <c r="M116" s="93"/>
      <c r="N116" s="134"/>
      <c r="O116" s="134"/>
      <c r="P116" s="134"/>
      <c r="Q116" s="134"/>
      <c r="X116" s="93" t="s">
        <v>197</v>
      </c>
      <c r="Y116" s="93"/>
      <c r="Z116" s="93"/>
      <c r="AA116" s="93"/>
      <c r="AB116" s="115" t="s">
        <v>119</v>
      </c>
      <c r="AC116" s="115"/>
      <c r="AD116" s="116">
        <v>3</v>
      </c>
      <c r="AE116" s="116"/>
      <c r="AL116" s="93" t="s">
        <v>197</v>
      </c>
      <c r="AM116" s="93"/>
      <c r="AN116" s="93"/>
      <c r="AO116" s="93"/>
      <c r="AP116" s="115" t="s">
        <v>140</v>
      </c>
      <c r="AQ116" s="115"/>
      <c r="AR116" s="116">
        <v>8</v>
      </c>
      <c r="AS116" s="116"/>
      <c r="AW116" s="74"/>
      <c r="AX116" s="74"/>
      <c r="AY116" s="74"/>
      <c r="AZ116" s="74"/>
      <c r="BA116" s="77"/>
      <c r="BB116" s="77"/>
      <c r="BC116" s="76"/>
      <c r="BD116" s="76"/>
    </row>
    <row r="117" spans="2:59" x14ac:dyDescent="0.15">
      <c r="B117" s="103" t="s">
        <v>156</v>
      </c>
      <c r="C117" s="103"/>
      <c r="D117" s="103"/>
      <c r="E117" s="103"/>
      <c r="F117" s="103"/>
      <c r="G117" s="103"/>
      <c r="H117" s="103"/>
      <c r="J117" s="93" t="s">
        <v>192</v>
      </c>
      <c r="K117" s="93"/>
      <c r="L117" s="93"/>
      <c r="M117" s="93"/>
      <c r="N117" s="116">
        <v>3</v>
      </c>
      <c r="O117" s="116"/>
      <c r="P117" s="116">
        <v>1</v>
      </c>
      <c r="Q117" s="116"/>
      <c r="X117" s="93" t="s">
        <v>197</v>
      </c>
      <c r="Y117" s="93"/>
      <c r="Z117" s="93"/>
      <c r="AA117" s="93"/>
      <c r="AB117" s="115" t="s">
        <v>120</v>
      </c>
      <c r="AC117" s="115"/>
      <c r="AD117" s="116">
        <v>1</v>
      </c>
      <c r="AE117" s="116"/>
      <c r="AL117" s="93" t="s">
        <v>197</v>
      </c>
      <c r="AM117" s="93"/>
      <c r="AN117" s="93"/>
      <c r="AO117" s="93"/>
      <c r="AP117" s="115" t="s">
        <v>140</v>
      </c>
      <c r="AQ117" s="115"/>
      <c r="AR117" s="116">
        <v>6</v>
      </c>
      <c r="AS117" s="116"/>
      <c r="AW117" s="74"/>
      <c r="AX117" s="74"/>
      <c r="AY117" s="74"/>
      <c r="AZ117" s="74"/>
      <c r="BA117" s="77"/>
      <c r="BB117" s="77"/>
      <c r="BC117" s="76"/>
      <c r="BD117" s="76"/>
    </row>
    <row r="118" spans="2:59" x14ac:dyDescent="0.15">
      <c r="B118" s="103" t="s">
        <v>159</v>
      </c>
      <c r="C118" s="103"/>
      <c r="D118" s="103"/>
      <c r="E118" s="103"/>
      <c r="F118" s="103"/>
      <c r="G118" s="103"/>
      <c r="H118" s="103"/>
      <c r="J118" s="93" t="s">
        <v>223</v>
      </c>
      <c r="K118" s="93"/>
      <c r="L118" s="93"/>
      <c r="M118" s="93"/>
      <c r="N118" s="116">
        <v>3</v>
      </c>
      <c r="O118" s="116"/>
      <c r="P118" s="116">
        <v>2</v>
      </c>
      <c r="Q118" s="116"/>
      <c r="X118" s="93" t="s">
        <v>197</v>
      </c>
      <c r="Y118" s="93"/>
      <c r="Z118" s="93"/>
      <c r="AA118" s="93"/>
      <c r="AB118" s="115" t="s">
        <v>120</v>
      </c>
      <c r="AC118" s="115"/>
      <c r="AD118" s="116">
        <v>2</v>
      </c>
      <c r="AE118" s="116"/>
      <c r="AL118" s="93" t="s">
        <v>197</v>
      </c>
      <c r="AM118" s="93"/>
      <c r="AN118" s="93"/>
      <c r="AO118" s="93"/>
      <c r="AP118" s="115" t="s">
        <v>140</v>
      </c>
      <c r="AQ118" s="115"/>
      <c r="AR118" s="116">
        <v>7</v>
      </c>
      <c r="AS118" s="116"/>
      <c r="AW118" s="74"/>
      <c r="AX118" s="74"/>
      <c r="AY118" s="74"/>
      <c r="AZ118" s="74"/>
      <c r="BA118" s="77"/>
      <c r="BB118" s="77"/>
      <c r="BC118" s="76"/>
      <c r="BD118" s="76"/>
    </row>
    <row r="119" spans="2:59" x14ac:dyDescent="0.15">
      <c r="B119" s="103" t="s">
        <v>72</v>
      </c>
      <c r="C119" s="103"/>
      <c r="D119" s="103"/>
      <c r="E119" s="103"/>
      <c r="F119" s="103"/>
      <c r="G119" s="103"/>
      <c r="H119" s="103"/>
      <c r="J119" s="93"/>
      <c r="K119" s="93"/>
      <c r="L119" s="93"/>
      <c r="M119" s="93"/>
      <c r="N119" s="134"/>
      <c r="O119" s="134"/>
      <c r="P119" s="134"/>
      <c r="Q119" s="134"/>
      <c r="X119" s="93"/>
      <c r="Y119" s="93"/>
      <c r="Z119" s="93"/>
      <c r="AA119" s="93"/>
      <c r="AB119" s="133"/>
      <c r="AC119" s="133"/>
      <c r="AD119" s="134"/>
      <c r="AE119" s="134"/>
      <c r="AL119" s="93"/>
      <c r="AM119" s="93"/>
      <c r="AN119" s="93"/>
      <c r="AO119" s="93"/>
      <c r="AP119" s="115" t="s">
        <v>140</v>
      </c>
      <c r="AQ119" s="115"/>
      <c r="AR119" s="116">
        <v>10</v>
      </c>
      <c r="AS119" s="116"/>
      <c r="AW119" s="74"/>
      <c r="AX119" s="74"/>
      <c r="AY119" s="74"/>
      <c r="AZ119" s="74"/>
      <c r="BA119" s="77"/>
      <c r="BB119" s="77"/>
      <c r="BC119" s="76"/>
      <c r="BD119" s="76"/>
    </row>
    <row r="120" spans="2:59" x14ac:dyDescent="0.15">
      <c r="B120" s="103" t="s">
        <v>157</v>
      </c>
      <c r="C120" s="103"/>
      <c r="D120" s="103"/>
      <c r="E120" s="103"/>
      <c r="F120" s="103"/>
      <c r="G120" s="103"/>
      <c r="H120" s="103"/>
      <c r="J120" s="93"/>
      <c r="K120" s="93"/>
      <c r="L120" s="93"/>
      <c r="M120" s="93"/>
      <c r="N120" s="134"/>
      <c r="O120" s="134"/>
      <c r="P120" s="134"/>
      <c r="Q120" s="134"/>
      <c r="X120" s="93" t="s">
        <v>251</v>
      </c>
      <c r="Y120" s="93"/>
      <c r="Z120" s="93"/>
      <c r="AA120" s="93"/>
      <c r="AB120" s="115" t="s">
        <v>119</v>
      </c>
      <c r="AC120" s="115"/>
      <c r="AD120" s="116">
        <v>4</v>
      </c>
      <c r="AE120" s="116"/>
      <c r="AL120" s="93" t="s">
        <v>251</v>
      </c>
      <c r="AM120" s="93"/>
      <c r="AN120" s="93"/>
      <c r="AO120" s="93"/>
      <c r="AP120" s="115" t="s">
        <v>140</v>
      </c>
      <c r="AQ120" s="115"/>
      <c r="AR120" s="116">
        <v>9</v>
      </c>
      <c r="AS120" s="116"/>
      <c r="AW120" s="74"/>
      <c r="AX120" s="74"/>
      <c r="AY120" s="74"/>
      <c r="AZ120" s="74"/>
      <c r="BA120" s="77"/>
      <c r="BB120" s="77"/>
      <c r="BC120" s="76"/>
      <c r="BD120" s="76"/>
    </row>
    <row r="121" spans="2:59" x14ac:dyDescent="0.15">
      <c r="B121" s="103" t="s">
        <v>152</v>
      </c>
      <c r="C121" s="103"/>
      <c r="D121" s="103"/>
      <c r="E121" s="103"/>
      <c r="F121" s="103"/>
      <c r="G121" s="103"/>
      <c r="H121" s="103"/>
      <c r="J121" s="93"/>
      <c r="K121" s="93"/>
      <c r="L121" s="93"/>
      <c r="M121" s="93"/>
      <c r="N121" s="134"/>
      <c r="O121" s="134"/>
      <c r="P121" s="134"/>
      <c r="Q121" s="134"/>
      <c r="X121" s="93" t="s">
        <v>197</v>
      </c>
      <c r="Y121" s="93"/>
      <c r="Z121" s="93"/>
      <c r="AA121" s="93"/>
      <c r="AB121" s="115" t="s">
        <v>119</v>
      </c>
      <c r="AC121" s="115"/>
      <c r="AD121" s="134" t="s">
        <v>121</v>
      </c>
      <c r="AE121" s="134"/>
      <c r="AF121" s="13" t="s">
        <v>78</v>
      </c>
      <c r="AL121" s="93" t="s">
        <v>197</v>
      </c>
      <c r="AM121" s="93"/>
      <c r="AN121" s="93"/>
      <c r="AO121" s="93"/>
      <c r="AP121" s="115" t="s">
        <v>77</v>
      </c>
      <c r="AQ121" s="115"/>
      <c r="AR121" s="134" t="s">
        <v>141</v>
      </c>
      <c r="AS121" s="134"/>
      <c r="AT121" s="13" t="s">
        <v>78</v>
      </c>
      <c r="AW121" s="74"/>
      <c r="AX121" s="74"/>
      <c r="AY121" s="74"/>
      <c r="AZ121" s="74"/>
      <c r="BA121" s="77"/>
      <c r="BB121" s="77"/>
      <c r="BC121" s="76"/>
      <c r="BD121" s="76"/>
    </row>
    <row r="122" spans="2:59" x14ac:dyDescent="0.15">
      <c r="B122" s="103" t="s">
        <v>158</v>
      </c>
      <c r="C122" s="103"/>
      <c r="D122" s="103"/>
      <c r="E122" s="103"/>
      <c r="F122" s="103"/>
      <c r="G122" s="103"/>
      <c r="H122" s="103"/>
      <c r="J122" s="93"/>
      <c r="K122" s="93"/>
      <c r="L122" s="93"/>
      <c r="M122" s="93"/>
      <c r="N122" s="134"/>
      <c r="O122" s="134"/>
      <c r="P122" s="134"/>
      <c r="Q122" s="134"/>
      <c r="X122" s="93" t="s">
        <v>197</v>
      </c>
      <c r="Y122" s="93"/>
      <c r="Z122" s="93"/>
      <c r="AA122" s="93"/>
      <c r="AB122" s="115" t="s">
        <v>119</v>
      </c>
      <c r="AC122" s="115"/>
      <c r="AD122" s="134" t="s">
        <v>122</v>
      </c>
      <c r="AE122" s="134"/>
      <c r="AF122" s="13" t="s">
        <v>78</v>
      </c>
      <c r="AL122" s="93" t="s">
        <v>197</v>
      </c>
      <c r="AM122" s="93"/>
      <c r="AN122" s="93"/>
      <c r="AO122" s="93"/>
      <c r="AP122" s="115" t="s">
        <v>77</v>
      </c>
      <c r="AQ122" s="115"/>
      <c r="AR122" s="134" t="s">
        <v>142</v>
      </c>
      <c r="AS122" s="134"/>
      <c r="AT122" s="13" t="s">
        <v>78</v>
      </c>
      <c r="AW122" s="74"/>
      <c r="AX122" s="74"/>
      <c r="AY122" s="74"/>
      <c r="AZ122" s="74"/>
      <c r="BA122" s="77"/>
      <c r="BB122" s="77"/>
      <c r="BC122" s="76"/>
      <c r="BD122" s="76"/>
    </row>
    <row r="123" spans="2:59" x14ac:dyDescent="0.15">
      <c r="J123" s="97"/>
      <c r="K123" s="97"/>
      <c r="L123" s="97"/>
      <c r="M123" s="98"/>
      <c r="T123" s="25"/>
      <c r="U123" s="25"/>
      <c r="V123" s="25"/>
      <c r="W123" s="25"/>
      <c r="X123" s="25"/>
      <c r="Y123" s="25"/>
      <c r="AV123" s="26"/>
      <c r="AW123" s="26"/>
      <c r="AX123" s="25"/>
      <c r="BG123" s="26"/>
    </row>
    <row r="124" spans="2:59" ht="14.25" thickBot="1" x14ac:dyDescent="0.2">
      <c r="J124" s="97"/>
      <c r="K124" s="97"/>
      <c r="L124" s="97"/>
      <c r="M124" s="98"/>
    </row>
    <row r="125" spans="2:59" ht="14.25" thickBot="1" x14ac:dyDescent="0.2">
      <c r="J125" s="106" t="s">
        <v>184</v>
      </c>
      <c r="K125" s="107"/>
      <c r="L125" s="107"/>
      <c r="M125" s="107"/>
      <c r="N125" s="107"/>
      <c r="O125" s="107"/>
      <c r="P125" s="107"/>
      <c r="Q125" s="107"/>
      <c r="R125" s="107"/>
      <c r="S125" s="107"/>
      <c r="T125" s="107"/>
      <c r="U125" s="107"/>
      <c r="V125" s="108"/>
      <c r="X125" s="87" t="s">
        <v>250</v>
      </c>
      <c r="Y125" s="88"/>
      <c r="Z125" s="88"/>
      <c r="AA125" s="88"/>
      <c r="AB125" s="88"/>
      <c r="AC125" s="88"/>
      <c r="AD125" s="88"/>
      <c r="AE125" s="88"/>
      <c r="AF125" s="88"/>
      <c r="AG125" s="88"/>
      <c r="AH125" s="88"/>
      <c r="AI125" s="88"/>
      <c r="AJ125" s="89"/>
      <c r="AL125" s="106" t="s">
        <v>144</v>
      </c>
      <c r="AM125" s="107"/>
      <c r="AN125" s="107"/>
      <c r="AO125" s="107"/>
      <c r="AP125" s="107"/>
      <c r="AQ125" s="107"/>
      <c r="AR125" s="107"/>
      <c r="AS125" s="107"/>
      <c r="AT125" s="107"/>
      <c r="AU125" s="107"/>
      <c r="AV125" s="107"/>
      <c r="AW125" s="107"/>
      <c r="AX125" s="108"/>
    </row>
    <row r="126" spans="2:59" ht="14.25" thickTop="1" x14ac:dyDescent="0.15">
      <c r="J126" s="159">
        <v>1</v>
      </c>
      <c r="K126" s="104" t="s">
        <v>186</v>
      </c>
      <c r="L126" s="104"/>
      <c r="M126" s="104"/>
      <c r="N126" s="104"/>
      <c r="O126" s="27">
        <v>1</v>
      </c>
      <c r="P126" s="123" t="s">
        <v>154</v>
      </c>
      <c r="Q126" s="123"/>
      <c r="R126" s="123"/>
      <c r="S126" s="123"/>
      <c r="T126" s="123"/>
      <c r="U126" s="123"/>
      <c r="V126" s="137"/>
      <c r="X126" s="159" t="s">
        <v>123</v>
      </c>
      <c r="Y126" s="110" t="s">
        <v>200</v>
      </c>
      <c r="Z126" s="111"/>
      <c r="AA126" s="111"/>
      <c r="AB126" s="111"/>
      <c r="AC126" s="27">
        <v>1</v>
      </c>
      <c r="AD126" s="123" t="s">
        <v>154</v>
      </c>
      <c r="AE126" s="123"/>
      <c r="AF126" s="123"/>
      <c r="AG126" s="123"/>
      <c r="AH126" s="123"/>
      <c r="AI126" s="123"/>
      <c r="AJ126" s="137"/>
      <c r="AL126" s="161" t="s">
        <v>123</v>
      </c>
      <c r="AM126" s="140"/>
      <c r="AN126" s="141"/>
      <c r="AO126" s="141"/>
      <c r="AP126" s="142"/>
      <c r="AQ126" s="27">
        <v>1</v>
      </c>
      <c r="AR126" s="123" t="s">
        <v>154</v>
      </c>
      <c r="AS126" s="123"/>
      <c r="AT126" s="123"/>
      <c r="AU126" s="123"/>
      <c r="AV126" s="123"/>
      <c r="AW126" s="123"/>
      <c r="AX126" s="137"/>
    </row>
    <row r="127" spans="2:59" x14ac:dyDescent="0.15">
      <c r="J127" s="147"/>
      <c r="K127" s="104"/>
      <c r="L127" s="104"/>
      <c r="M127" s="104"/>
      <c r="N127" s="104"/>
      <c r="O127" s="64">
        <v>2</v>
      </c>
      <c r="P127" s="121" t="s">
        <v>63</v>
      </c>
      <c r="Q127" s="121"/>
      <c r="R127" s="121"/>
      <c r="S127" s="121"/>
      <c r="T127" s="121"/>
      <c r="U127" s="121"/>
      <c r="V127" s="138"/>
      <c r="X127" s="147"/>
      <c r="Y127" s="112"/>
      <c r="Z127" s="112"/>
      <c r="AA127" s="112"/>
      <c r="AB127" s="112"/>
      <c r="AC127" s="64">
        <v>2</v>
      </c>
      <c r="AD127" s="121" t="s">
        <v>63</v>
      </c>
      <c r="AE127" s="121"/>
      <c r="AF127" s="121"/>
      <c r="AG127" s="121"/>
      <c r="AH127" s="121"/>
      <c r="AI127" s="121"/>
      <c r="AJ127" s="138"/>
      <c r="AL127" s="162"/>
      <c r="AM127" s="118"/>
      <c r="AN127" s="119"/>
      <c r="AO127" s="119"/>
      <c r="AP127" s="120"/>
      <c r="AQ127" s="64">
        <v>2</v>
      </c>
      <c r="AR127" s="121" t="s">
        <v>63</v>
      </c>
      <c r="AS127" s="121"/>
      <c r="AT127" s="121"/>
      <c r="AU127" s="121"/>
      <c r="AV127" s="121"/>
      <c r="AW127" s="121"/>
      <c r="AX127" s="138"/>
    </row>
    <row r="128" spans="2:59" x14ac:dyDescent="0.15">
      <c r="J128" s="160"/>
      <c r="K128" s="104"/>
      <c r="L128" s="104"/>
      <c r="M128" s="104"/>
      <c r="N128" s="104"/>
      <c r="O128" s="64" t="s">
        <v>124</v>
      </c>
      <c r="P128" s="121" t="s">
        <v>153</v>
      </c>
      <c r="Q128" s="121"/>
      <c r="R128" s="121"/>
      <c r="S128" s="121"/>
      <c r="T128" s="121"/>
      <c r="U128" s="121"/>
      <c r="V128" s="138"/>
      <c r="X128" s="147"/>
      <c r="Y128" s="112"/>
      <c r="Z128" s="112"/>
      <c r="AA128" s="112"/>
      <c r="AB128" s="112"/>
      <c r="AC128" s="64">
        <v>3</v>
      </c>
      <c r="AD128" s="121" t="s">
        <v>153</v>
      </c>
      <c r="AE128" s="121"/>
      <c r="AF128" s="121"/>
      <c r="AG128" s="121"/>
      <c r="AH128" s="121"/>
      <c r="AI128" s="121"/>
      <c r="AJ128" s="138"/>
      <c r="AL128" s="162"/>
      <c r="AM128" s="118"/>
      <c r="AN128" s="119"/>
      <c r="AO128" s="119"/>
      <c r="AP128" s="120"/>
      <c r="AQ128" s="64">
        <v>3</v>
      </c>
      <c r="AR128" s="121" t="s">
        <v>153</v>
      </c>
      <c r="AS128" s="121"/>
      <c r="AT128" s="121"/>
      <c r="AU128" s="121"/>
      <c r="AV128" s="121"/>
      <c r="AW128" s="121"/>
      <c r="AX128" s="138"/>
    </row>
    <row r="129" spans="10:50" x14ac:dyDescent="0.15">
      <c r="J129" s="146">
        <v>2</v>
      </c>
      <c r="K129" s="104" t="s">
        <v>222</v>
      </c>
      <c r="L129" s="104"/>
      <c r="M129" s="104"/>
      <c r="N129" s="104"/>
      <c r="O129" s="64">
        <v>1</v>
      </c>
      <c r="P129" s="121" t="s">
        <v>166</v>
      </c>
      <c r="Q129" s="121"/>
      <c r="R129" s="121"/>
      <c r="S129" s="121"/>
      <c r="T129" s="121"/>
      <c r="U129" s="121"/>
      <c r="V129" s="138"/>
      <c r="X129" s="147"/>
      <c r="Y129" s="112"/>
      <c r="Z129" s="112"/>
      <c r="AA129" s="112"/>
      <c r="AB129" s="112"/>
      <c r="AC129" s="64">
        <v>4</v>
      </c>
      <c r="AD129" s="121" t="s">
        <v>168</v>
      </c>
      <c r="AE129" s="121"/>
      <c r="AF129" s="121"/>
      <c r="AG129" s="121"/>
      <c r="AH129" s="121"/>
      <c r="AI129" s="121"/>
      <c r="AJ129" s="138"/>
      <c r="AL129" s="162"/>
      <c r="AM129" s="118"/>
      <c r="AN129" s="119"/>
      <c r="AO129" s="119"/>
      <c r="AP129" s="120"/>
      <c r="AQ129" s="64">
        <v>4</v>
      </c>
      <c r="AR129" s="121" t="s">
        <v>166</v>
      </c>
      <c r="AS129" s="121"/>
      <c r="AT129" s="121"/>
      <c r="AU129" s="121"/>
      <c r="AV129" s="121"/>
      <c r="AW129" s="121"/>
      <c r="AX129" s="138"/>
    </row>
    <row r="130" spans="10:50" x14ac:dyDescent="0.15">
      <c r="J130" s="147"/>
      <c r="K130" s="104"/>
      <c r="L130" s="104"/>
      <c r="M130" s="104"/>
      <c r="N130" s="104"/>
      <c r="O130" s="64">
        <v>2</v>
      </c>
      <c r="P130" s="121" t="s">
        <v>167</v>
      </c>
      <c r="Q130" s="121"/>
      <c r="R130" s="121"/>
      <c r="S130" s="121"/>
      <c r="T130" s="121"/>
      <c r="U130" s="121"/>
      <c r="V130" s="138"/>
      <c r="X130" s="147"/>
      <c r="Y130" s="112"/>
      <c r="Z130" s="112"/>
      <c r="AA130" s="112"/>
      <c r="AB130" s="112"/>
      <c r="AC130" s="64">
        <v>5</v>
      </c>
      <c r="AD130" s="121" t="s">
        <v>167</v>
      </c>
      <c r="AE130" s="121"/>
      <c r="AF130" s="121"/>
      <c r="AG130" s="121"/>
      <c r="AH130" s="121"/>
      <c r="AI130" s="121"/>
      <c r="AJ130" s="138"/>
      <c r="AL130" s="162"/>
      <c r="AM130" s="118"/>
      <c r="AN130" s="119"/>
      <c r="AO130" s="119"/>
      <c r="AP130" s="120"/>
      <c r="AQ130" s="64">
        <v>5</v>
      </c>
      <c r="AR130" s="121" t="s">
        <v>167</v>
      </c>
      <c r="AS130" s="121"/>
      <c r="AT130" s="121"/>
      <c r="AU130" s="121"/>
      <c r="AV130" s="121"/>
      <c r="AW130" s="121"/>
      <c r="AX130" s="138"/>
    </row>
    <row r="131" spans="10:50" x14ac:dyDescent="0.15">
      <c r="J131" s="160"/>
      <c r="K131" s="104"/>
      <c r="L131" s="104"/>
      <c r="M131" s="104"/>
      <c r="N131" s="104"/>
      <c r="O131" s="64" t="s">
        <v>125</v>
      </c>
      <c r="P131" s="167"/>
      <c r="Q131" s="168"/>
      <c r="R131" s="168"/>
      <c r="S131" s="168"/>
      <c r="T131" s="168"/>
      <c r="U131" s="168"/>
      <c r="V131" s="169"/>
      <c r="X131" s="147"/>
      <c r="Y131" s="112"/>
      <c r="Z131" s="112"/>
      <c r="AA131" s="112"/>
      <c r="AB131" s="112"/>
      <c r="AC131" s="64">
        <v>6</v>
      </c>
      <c r="AD131" s="152"/>
      <c r="AE131" s="153"/>
      <c r="AF131" s="153"/>
      <c r="AG131" s="153"/>
      <c r="AH131" s="153"/>
      <c r="AI131" s="153"/>
      <c r="AJ131" s="154"/>
      <c r="AL131" s="162"/>
      <c r="AM131" s="118"/>
      <c r="AN131" s="119"/>
      <c r="AO131" s="119"/>
      <c r="AP131" s="120"/>
      <c r="AQ131" s="64">
        <v>6</v>
      </c>
      <c r="AR131" s="164" t="s">
        <v>172</v>
      </c>
      <c r="AS131" s="165"/>
      <c r="AT131" s="165"/>
      <c r="AU131" s="165"/>
      <c r="AV131" s="165"/>
      <c r="AW131" s="165"/>
      <c r="AX131" s="166"/>
    </row>
    <row r="132" spans="10:50" x14ac:dyDescent="0.15">
      <c r="J132" s="146">
        <v>3</v>
      </c>
      <c r="K132" s="104" t="s">
        <v>224</v>
      </c>
      <c r="L132" s="104"/>
      <c r="M132" s="104"/>
      <c r="N132" s="104"/>
      <c r="O132" s="64">
        <v>1</v>
      </c>
      <c r="P132" s="121" t="s">
        <v>156</v>
      </c>
      <c r="Q132" s="121"/>
      <c r="R132" s="121"/>
      <c r="S132" s="121"/>
      <c r="T132" s="121"/>
      <c r="U132" s="121"/>
      <c r="V132" s="138"/>
      <c r="X132" s="147"/>
      <c r="Y132" s="112"/>
      <c r="Z132" s="112"/>
      <c r="AA132" s="112"/>
      <c r="AB132" s="112"/>
      <c r="AC132" s="64">
        <v>7</v>
      </c>
      <c r="AD132" s="152"/>
      <c r="AE132" s="153"/>
      <c r="AF132" s="153"/>
      <c r="AG132" s="153"/>
      <c r="AH132" s="153"/>
      <c r="AI132" s="153"/>
      <c r="AJ132" s="154"/>
      <c r="AL132" s="162"/>
      <c r="AM132" s="118"/>
      <c r="AN132" s="119"/>
      <c r="AO132" s="119"/>
      <c r="AP132" s="120"/>
      <c r="AQ132" s="64">
        <v>7</v>
      </c>
      <c r="AR132" s="121" t="s">
        <v>171</v>
      </c>
      <c r="AS132" s="121"/>
      <c r="AT132" s="121"/>
      <c r="AU132" s="121"/>
      <c r="AV132" s="121"/>
      <c r="AW132" s="121"/>
      <c r="AX132" s="138"/>
    </row>
    <row r="133" spans="10:50" x14ac:dyDescent="0.15">
      <c r="J133" s="147"/>
      <c r="K133" s="104"/>
      <c r="L133" s="104"/>
      <c r="M133" s="104"/>
      <c r="N133" s="104"/>
      <c r="O133" s="64">
        <v>2</v>
      </c>
      <c r="P133" s="121" t="s">
        <v>159</v>
      </c>
      <c r="Q133" s="121"/>
      <c r="R133" s="121"/>
      <c r="S133" s="121"/>
      <c r="T133" s="121"/>
      <c r="U133" s="121"/>
      <c r="V133" s="138"/>
      <c r="X133" s="147"/>
      <c r="Y133" s="112"/>
      <c r="Z133" s="112"/>
      <c r="AA133" s="112"/>
      <c r="AB133" s="112"/>
      <c r="AC133" s="64">
        <v>8</v>
      </c>
      <c r="AD133" s="152"/>
      <c r="AE133" s="153"/>
      <c r="AF133" s="153"/>
      <c r="AG133" s="153"/>
      <c r="AH133" s="153"/>
      <c r="AI133" s="153"/>
      <c r="AJ133" s="154"/>
      <c r="AL133" s="162"/>
      <c r="AM133" s="118"/>
      <c r="AN133" s="119"/>
      <c r="AO133" s="119"/>
      <c r="AP133" s="120"/>
      <c r="AQ133" s="64">
        <v>8</v>
      </c>
      <c r="AR133" s="121" t="s">
        <v>173</v>
      </c>
      <c r="AS133" s="121"/>
      <c r="AT133" s="121"/>
      <c r="AU133" s="121"/>
      <c r="AV133" s="121"/>
      <c r="AW133" s="121"/>
      <c r="AX133" s="138"/>
    </row>
    <row r="134" spans="10:50" ht="14.25" thickBot="1" x14ac:dyDescent="0.2">
      <c r="J134" s="148"/>
      <c r="K134" s="105"/>
      <c r="L134" s="105"/>
      <c r="M134" s="105"/>
      <c r="N134" s="105"/>
      <c r="O134" s="28" t="s">
        <v>125</v>
      </c>
      <c r="P134" s="149"/>
      <c r="Q134" s="150"/>
      <c r="R134" s="150"/>
      <c r="S134" s="150"/>
      <c r="T134" s="150"/>
      <c r="U134" s="150"/>
      <c r="V134" s="151"/>
      <c r="X134" s="147"/>
      <c r="Y134" s="112"/>
      <c r="Z134" s="112"/>
      <c r="AA134" s="112"/>
      <c r="AB134" s="112"/>
      <c r="AC134" s="64" t="s">
        <v>121</v>
      </c>
      <c r="AD134" s="152"/>
      <c r="AE134" s="153"/>
      <c r="AF134" s="153"/>
      <c r="AG134" s="153"/>
      <c r="AH134" s="153"/>
      <c r="AI134" s="153"/>
      <c r="AJ134" s="154"/>
      <c r="AL134" s="162"/>
      <c r="AM134" s="118"/>
      <c r="AN134" s="119"/>
      <c r="AO134" s="119"/>
      <c r="AP134" s="120"/>
      <c r="AQ134" s="64">
        <v>9</v>
      </c>
      <c r="AR134" s="121" t="s">
        <v>174</v>
      </c>
      <c r="AS134" s="121"/>
      <c r="AT134" s="121"/>
      <c r="AU134" s="121"/>
      <c r="AV134" s="121"/>
      <c r="AW134" s="121"/>
      <c r="AX134" s="138"/>
    </row>
    <row r="135" spans="10:50" x14ac:dyDescent="0.15">
      <c r="X135" s="160"/>
      <c r="Y135" s="113"/>
      <c r="Z135" s="113"/>
      <c r="AA135" s="113"/>
      <c r="AB135" s="113"/>
      <c r="AC135" s="65" t="s">
        <v>126</v>
      </c>
      <c r="AD135" s="152"/>
      <c r="AE135" s="153"/>
      <c r="AF135" s="153"/>
      <c r="AG135" s="153"/>
      <c r="AH135" s="153"/>
      <c r="AI135" s="153"/>
      <c r="AJ135" s="154"/>
      <c r="AL135" s="162"/>
      <c r="AM135" s="118"/>
      <c r="AN135" s="119"/>
      <c r="AO135" s="119"/>
      <c r="AP135" s="120"/>
      <c r="AQ135" s="43">
        <v>10</v>
      </c>
      <c r="AR135" s="174" t="s">
        <v>175</v>
      </c>
      <c r="AS135" s="174"/>
      <c r="AT135" s="174"/>
      <c r="AU135" s="174"/>
      <c r="AV135" s="174"/>
      <c r="AW135" s="174"/>
      <c r="AX135" s="175"/>
    </row>
    <row r="136" spans="10:50" x14ac:dyDescent="0.15">
      <c r="X136" s="146" t="s">
        <v>127</v>
      </c>
      <c r="Y136" s="157" t="s">
        <v>198</v>
      </c>
      <c r="Z136" s="112"/>
      <c r="AA136" s="112"/>
      <c r="AB136" s="112"/>
      <c r="AC136" s="64">
        <v>1</v>
      </c>
      <c r="AD136" s="121" t="s">
        <v>169</v>
      </c>
      <c r="AE136" s="121"/>
      <c r="AF136" s="121"/>
      <c r="AG136" s="121"/>
      <c r="AH136" s="121"/>
      <c r="AI136" s="121"/>
      <c r="AJ136" s="138"/>
      <c r="AL136" s="162"/>
      <c r="AM136" s="118"/>
      <c r="AN136" s="119"/>
      <c r="AO136" s="119"/>
      <c r="AP136" s="120"/>
      <c r="AQ136" s="65" t="s">
        <v>13</v>
      </c>
      <c r="AR136" s="121" t="s">
        <v>152</v>
      </c>
      <c r="AS136" s="121"/>
      <c r="AT136" s="121"/>
      <c r="AU136" s="121"/>
      <c r="AV136" s="121"/>
      <c r="AW136" s="121"/>
      <c r="AX136" s="138"/>
    </row>
    <row r="137" spans="10:50" ht="14.25" thickBot="1" x14ac:dyDescent="0.2">
      <c r="X137" s="147"/>
      <c r="Y137" s="112"/>
      <c r="Z137" s="112"/>
      <c r="AA137" s="112"/>
      <c r="AB137" s="112"/>
      <c r="AC137" s="64">
        <v>2</v>
      </c>
      <c r="AD137" s="121" t="s">
        <v>171</v>
      </c>
      <c r="AE137" s="121"/>
      <c r="AF137" s="121"/>
      <c r="AG137" s="121"/>
      <c r="AH137" s="121"/>
      <c r="AI137" s="121"/>
      <c r="AJ137" s="138"/>
      <c r="AL137" s="163"/>
      <c r="AM137" s="143"/>
      <c r="AN137" s="144"/>
      <c r="AO137" s="144"/>
      <c r="AP137" s="145"/>
      <c r="AQ137" s="2" t="s">
        <v>14</v>
      </c>
      <c r="AR137" s="155" t="s">
        <v>158</v>
      </c>
      <c r="AS137" s="155"/>
      <c r="AT137" s="155"/>
      <c r="AU137" s="155"/>
      <c r="AV137" s="155"/>
      <c r="AW137" s="155"/>
      <c r="AX137" s="156"/>
    </row>
    <row r="138" spans="10:50" x14ac:dyDescent="0.15">
      <c r="X138" s="147"/>
      <c r="Y138" s="112"/>
      <c r="Z138" s="112"/>
      <c r="AA138" s="112"/>
      <c r="AB138" s="112"/>
      <c r="AC138" s="64">
        <v>3</v>
      </c>
      <c r="AD138" s="121" t="s">
        <v>170</v>
      </c>
      <c r="AE138" s="121"/>
      <c r="AF138" s="121"/>
      <c r="AG138" s="121"/>
      <c r="AH138" s="121"/>
      <c r="AI138" s="121"/>
      <c r="AJ138" s="138"/>
    </row>
    <row r="139" spans="10:50" x14ac:dyDescent="0.15">
      <c r="X139" s="147"/>
      <c r="Y139" s="112"/>
      <c r="Z139" s="112"/>
      <c r="AA139" s="112"/>
      <c r="AB139" s="112"/>
      <c r="AC139" s="64">
        <v>4</v>
      </c>
      <c r="AD139" s="121" t="s">
        <v>157</v>
      </c>
      <c r="AE139" s="121"/>
      <c r="AF139" s="121"/>
      <c r="AG139" s="121"/>
      <c r="AH139" s="121"/>
      <c r="AI139" s="121"/>
      <c r="AJ139" s="138"/>
    </row>
    <row r="140" spans="10:50" x14ac:dyDescent="0.15">
      <c r="X140" s="147"/>
      <c r="Y140" s="112"/>
      <c r="Z140" s="112"/>
      <c r="AA140" s="112"/>
      <c r="AB140" s="112"/>
      <c r="AC140" s="64">
        <v>5</v>
      </c>
      <c r="AD140" s="152"/>
      <c r="AE140" s="153"/>
      <c r="AF140" s="153"/>
      <c r="AG140" s="153"/>
      <c r="AH140" s="153"/>
      <c r="AI140" s="153"/>
      <c r="AJ140" s="154"/>
    </row>
    <row r="141" spans="10:50" x14ac:dyDescent="0.15">
      <c r="X141" s="147"/>
      <c r="Y141" s="112"/>
      <c r="Z141" s="112"/>
      <c r="AA141" s="112"/>
      <c r="AB141" s="112"/>
      <c r="AC141" s="64">
        <v>6</v>
      </c>
      <c r="AD141" s="152"/>
      <c r="AE141" s="153"/>
      <c r="AF141" s="153"/>
      <c r="AG141" s="153"/>
      <c r="AH141" s="153"/>
      <c r="AI141" s="153"/>
      <c r="AJ141" s="154"/>
    </row>
    <row r="142" spans="10:50" x14ac:dyDescent="0.15">
      <c r="X142" s="147"/>
      <c r="Y142" s="112"/>
      <c r="Z142" s="112"/>
      <c r="AA142" s="112"/>
      <c r="AB142" s="112"/>
      <c r="AC142" s="64">
        <v>7</v>
      </c>
      <c r="AD142" s="152"/>
      <c r="AE142" s="153"/>
      <c r="AF142" s="153"/>
      <c r="AG142" s="153"/>
      <c r="AH142" s="153"/>
      <c r="AI142" s="153"/>
      <c r="AJ142" s="154"/>
    </row>
    <row r="143" spans="10:50" x14ac:dyDescent="0.15">
      <c r="X143" s="147"/>
      <c r="Y143" s="112"/>
      <c r="Z143" s="112"/>
      <c r="AA143" s="112"/>
      <c r="AB143" s="112"/>
      <c r="AC143" s="64">
        <v>8</v>
      </c>
      <c r="AD143" s="152"/>
      <c r="AE143" s="153"/>
      <c r="AF143" s="153"/>
      <c r="AG143" s="153"/>
      <c r="AH143" s="153"/>
      <c r="AI143" s="153"/>
      <c r="AJ143" s="154"/>
    </row>
    <row r="144" spans="10:50" x14ac:dyDescent="0.15">
      <c r="X144" s="147"/>
      <c r="Y144" s="112"/>
      <c r="Z144" s="112"/>
      <c r="AA144" s="112"/>
      <c r="AB144" s="112"/>
      <c r="AC144" s="64" t="s">
        <v>128</v>
      </c>
      <c r="AD144" s="121" t="s">
        <v>152</v>
      </c>
      <c r="AE144" s="121"/>
      <c r="AF144" s="121"/>
      <c r="AG144" s="121"/>
      <c r="AH144" s="121"/>
      <c r="AI144" s="121"/>
      <c r="AJ144" s="138"/>
    </row>
    <row r="145" spans="24:38" ht="14.25" thickBot="1" x14ac:dyDescent="0.2">
      <c r="X145" s="148"/>
      <c r="Y145" s="158"/>
      <c r="Z145" s="158"/>
      <c r="AA145" s="158"/>
      <c r="AB145" s="158"/>
      <c r="AC145" s="2" t="s">
        <v>129</v>
      </c>
      <c r="AD145" s="155" t="s">
        <v>158</v>
      </c>
      <c r="AE145" s="155"/>
      <c r="AF145" s="155"/>
      <c r="AG145" s="155"/>
      <c r="AH145" s="155"/>
      <c r="AI145" s="155"/>
      <c r="AJ145" s="156"/>
    </row>
    <row r="146" spans="24:38" x14ac:dyDescent="0.15">
      <c r="AD146" s="22"/>
      <c r="AE146" s="29"/>
      <c r="AF146" s="23"/>
      <c r="AG146" s="23"/>
      <c r="AH146" s="23"/>
      <c r="AI146" s="23"/>
      <c r="AJ146" s="23"/>
      <c r="AK146" s="23"/>
      <c r="AL146" s="23"/>
    </row>
    <row r="147" spans="24:38" x14ac:dyDescent="0.15">
      <c r="AD147" s="63"/>
      <c r="AE147" s="29"/>
      <c r="AF147" s="23"/>
      <c r="AG147" s="23"/>
      <c r="AH147" s="23"/>
      <c r="AI147" s="23"/>
      <c r="AJ147" s="23"/>
      <c r="AK147" s="23"/>
      <c r="AL147" s="23"/>
    </row>
    <row r="148" spans="24:38" x14ac:dyDescent="0.15">
      <c r="AD148" s="63"/>
      <c r="AE148" s="29"/>
      <c r="AF148" s="23"/>
      <c r="AG148" s="23"/>
      <c r="AH148" s="23"/>
      <c r="AI148" s="23"/>
      <c r="AJ148" s="23"/>
      <c r="AK148" s="23"/>
      <c r="AL148" s="23"/>
    </row>
    <row r="149" spans="24:38" x14ac:dyDescent="0.15">
      <c r="AD149" s="63"/>
      <c r="AE149" s="29"/>
      <c r="AF149" s="23"/>
      <c r="AG149" s="23"/>
      <c r="AH149" s="23"/>
      <c r="AI149" s="23"/>
      <c r="AJ149" s="23"/>
      <c r="AK149" s="23"/>
      <c r="AL149" s="23"/>
    </row>
    <row r="150" spans="24:38" x14ac:dyDescent="0.15">
      <c r="AD150" s="63"/>
      <c r="AE150" s="29"/>
      <c r="AF150" s="23"/>
      <c r="AG150" s="23"/>
      <c r="AH150" s="23"/>
      <c r="AI150" s="23"/>
      <c r="AJ150" s="23"/>
      <c r="AK150" s="23"/>
      <c r="AL150" s="23"/>
    </row>
    <row r="151" spans="24:38" x14ac:dyDescent="0.15">
      <c r="AD151" s="63"/>
      <c r="AE151" s="29"/>
      <c r="AF151" s="23"/>
      <c r="AG151" s="23"/>
      <c r="AH151" s="23"/>
      <c r="AI151" s="23"/>
      <c r="AJ151" s="23"/>
      <c r="AK151" s="23"/>
      <c r="AL151" s="23"/>
    </row>
    <row r="152" spans="24:38" x14ac:dyDescent="0.15">
      <c r="AD152" s="63"/>
      <c r="AE152" s="29"/>
      <c r="AF152" s="23"/>
      <c r="AG152" s="23"/>
      <c r="AH152" s="23"/>
      <c r="AI152" s="23"/>
      <c r="AJ152" s="23"/>
      <c r="AK152" s="23"/>
      <c r="AL152" s="23"/>
    </row>
    <row r="153" spans="24:38" x14ac:dyDescent="0.15">
      <c r="AD153" s="63"/>
      <c r="AE153" s="29"/>
      <c r="AF153" s="23"/>
      <c r="AG153" s="23"/>
      <c r="AH153" s="23"/>
      <c r="AI153" s="23"/>
      <c r="AJ153" s="23"/>
      <c r="AK153" s="23"/>
      <c r="AL153" s="23"/>
    </row>
    <row r="154" spans="24:38" x14ac:dyDescent="0.15">
      <c r="AD154" s="63"/>
      <c r="AE154" s="29"/>
      <c r="AF154" s="23"/>
      <c r="AG154" s="23"/>
      <c r="AH154" s="23"/>
      <c r="AI154" s="23"/>
      <c r="AJ154" s="23"/>
      <c r="AK154" s="23"/>
      <c r="AL154" s="23"/>
    </row>
    <row r="155" spans="24:38" x14ac:dyDescent="0.15">
      <c r="AD155" s="63"/>
      <c r="AE155" s="29"/>
      <c r="AF155" s="23"/>
      <c r="AG155" s="23"/>
      <c r="AH155" s="23"/>
      <c r="AI155" s="23"/>
      <c r="AJ155" s="23"/>
      <c r="AK155" s="23"/>
      <c r="AL155" s="23"/>
    </row>
    <row r="156" spans="24:38" x14ac:dyDescent="0.15">
      <c r="AD156" s="63"/>
      <c r="AE156" s="29"/>
      <c r="AF156" s="23"/>
      <c r="AG156" s="23"/>
      <c r="AH156" s="23"/>
      <c r="AI156" s="23"/>
      <c r="AJ156" s="23"/>
      <c r="AK156" s="23"/>
      <c r="AL156" s="23"/>
    </row>
    <row r="157" spans="24:38" x14ac:dyDescent="0.15">
      <c r="AD157" s="63"/>
      <c r="AE157" s="29"/>
      <c r="AF157" s="23"/>
      <c r="AG157" s="23"/>
      <c r="AH157" s="23"/>
      <c r="AI157" s="23"/>
      <c r="AJ157" s="23"/>
      <c r="AK157" s="23"/>
      <c r="AL157" s="23"/>
    </row>
    <row r="158" spans="24:38" x14ac:dyDescent="0.15">
      <c r="AD158" s="63"/>
      <c r="AE158" s="29"/>
      <c r="AF158" s="23"/>
      <c r="AG158" s="23"/>
      <c r="AH158" s="23"/>
      <c r="AI158" s="23"/>
      <c r="AJ158" s="23"/>
      <c r="AK158" s="23"/>
      <c r="AL158" s="23"/>
    </row>
    <row r="159" spans="24:38" x14ac:dyDescent="0.15">
      <c r="AD159" s="63"/>
      <c r="AE159" s="29"/>
      <c r="AF159" s="23"/>
      <c r="AG159" s="23"/>
      <c r="AH159" s="23"/>
      <c r="AI159" s="23"/>
      <c r="AJ159" s="23"/>
      <c r="AK159" s="23"/>
      <c r="AL159" s="23"/>
    </row>
    <row r="160" spans="24:38" x14ac:dyDescent="0.15">
      <c r="AD160" s="63"/>
      <c r="AE160" s="29"/>
      <c r="AF160" s="23"/>
      <c r="AG160" s="23"/>
      <c r="AH160" s="23"/>
      <c r="AI160" s="23"/>
      <c r="AJ160" s="23"/>
      <c r="AK160" s="23"/>
      <c r="AL160" s="23"/>
    </row>
    <row r="161" spans="30:38" x14ac:dyDescent="0.15">
      <c r="AD161" s="63"/>
      <c r="AE161" s="29"/>
      <c r="AF161" s="23"/>
      <c r="AG161" s="23"/>
      <c r="AH161" s="23"/>
      <c r="AI161" s="23"/>
      <c r="AJ161" s="23"/>
      <c r="AK161" s="23"/>
      <c r="AL161" s="23"/>
    </row>
    <row r="162" spans="30:38" x14ac:dyDescent="0.15">
      <c r="AD162" s="63"/>
      <c r="AE162" s="29"/>
      <c r="AF162" s="23"/>
      <c r="AG162" s="23"/>
      <c r="AH162" s="23"/>
      <c r="AI162" s="23"/>
      <c r="AJ162" s="23"/>
      <c r="AK162" s="23"/>
      <c r="AL162" s="23"/>
    </row>
    <row r="163" spans="30:38" x14ac:dyDescent="0.15">
      <c r="AD163" s="63"/>
      <c r="AE163" s="29"/>
      <c r="AF163" s="23"/>
      <c r="AG163" s="23"/>
      <c r="AH163" s="23"/>
      <c r="AI163" s="23"/>
      <c r="AJ163" s="23"/>
      <c r="AK163" s="23"/>
      <c r="AL163" s="23"/>
    </row>
    <row r="164" spans="30:38" x14ac:dyDescent="0.15">
      <c r="AD164" s="63"/>
      <c r="AE164" s="29"/>
      <c r="AF164" s="23"/>
      <c r="AG164" s="23"/>
      <c r="AH164" s="23"/>
      <c r="AI164" s="23"/>
      <c r="AJ164" s="23"/>
      <c r="AK164" s="23"/>
      <c r="AL164" s="23"/>
    </row>
    <row r="165" spans="30:38" x14ac:dyDescent="0.15">
      <c r="AD165" s="63"/>
      <c r="AE165" s="29"/>
      <c r="AF165" s="23"/>
      <c r="AG165" s="23"/>
      <c r="AH165" s="23"/>
      <c r="AI165" s="23"/>
      <c r="AJ165" s="23"/>
      <c r="AK165" s="23"/>
      <c r="AL165" s="23"/>
    </row>
    <row r="166" spans="30:38" x14ac:dyDescent="0.15">
      <c r="AD166" s="63"/>
      <c r="AE166" s="29"/>
      <c r="AF166" s="23"/>
      <c r="AG166" s="23"/>
      <c r="AH166" s="23"/>
      <c r="AI166" s="23"/>
      <c r="AJ166" s="23"/>
      <c r="AK166" s="23"/>
      <c r="AL166" s="23"/>
    </row>
    <row r="167" spans="30:38" x14ac:dyDescent="0.15">
      <c r="AD167" s="63"/>
      <c r="AE167" s="29"/>
      <c r="AF167" s="23"/>
      <c r="AG167" s="23"/>
      <c r="AH167" s="23"/>
      <c r="AI167" s="23"/>
      <c r="AJ167" s="23"/>
      <c r="AK167" s="23"/>
      <c r="AL167" s="23"/>
    </row>
    <row r="168" spans="30:38" x14ac:dyDescent="0.15">
      <c r="AD168" s="63"/>
      <c r="AE168" s="29"/>
      <c r="AF168" s="23"/>
      <c r="AG168" s="23"/>
      <c r="AH168" s="23"/>
      <c r="AI168" s="23"/>
      <c r="AJ168" s="23"/>
      <c r="AK168" s="23"/>
      <c r="AL168" s="23"/>
    </row>
    <row r="169" spans="30:38" x14ac:dyDescent="0.15">
      <c r="AD169" s="63"/>
      <c r="AE169" s="29"/>
      <c r="AF169" s="23"/>
      <c r="AG169" s="23"/>
      <c r="AH169" s="23"/>
      <c r="AI169" s="23"/>
      <c r="AJ169" s="23"/>
      <c r="AK169" s="23"/>
      <c r="AL169" s="23"/>
    </row>
    <row r="170" spans="30:38" x14ac:dyDescent="0.15">
      <c r="AD170" s="63"/>
      <c r="AE170" s="29"/>
      <c r="AF170" s="23"/>
      <c r="AG170" s="23"/>
      <c r="AH170" s="23"/>
      <c r="AI170" s="23"/>
      <c r="AJ170" s="23"/>
      <c r="AK170" s="23"/>
      <c r="AL170" s="23"/>
    </row>
    <row r="171" spans="30:38" x14ac:dyDescent="0.15">
      <c r="AD171" s="63"/>
      <c r="AE171" s="29"/>
      <c r="AF171" s="23"/>
      <c r="AG171" s="23"/>
      <c r="AH171" s="23"/>
      <c r="AI171" s="23"/>
      <c r="AJ171" s="23"/>
      <c r="AK171" s="23"/>
      <c r="AL171" s="23"/>
    </row>
    <row r="172" spans="30:38" x14ac:dyDescent="0.15">
      <c r="AD172" s="63"/>
      <c r="AE172" s="29"/>
      <c r="AF172" s="23"/>
      <c r="AG172" s="23"/>
      <c r="AH172" s="23"/>
      <c r="AI172" s="23"/>
      <c r="AJ172" s="23"/>
      <c r="AK172" s="23"/>
      <c r="AL172" s="23"/>
    </row>
    <row r="173" spans="30:38" x14ac:dyDescent="0.15">
      <c r="AD173" s="63"/>
      <c r="AE173" s="29"/>
      <c r="AF173" s="23"/>
      <c r="AG173" s="23"/>
      <c r="AH173" s="23"/>
      <c r="AI173" s="23"/>
      <c r="AJ173" s="23"/>
      <c r="AK173" s="23"/>
      <c r="AL173" s="23"/>
    </row>
    <row r="174" spans="30:38" x14ac:dyDescent="0.15">
      <c r="AD174" s="63"/>
      <c r="AE174" s="29"/>
      <c r="AF174" s="23"/>
      <c r="AG174" s="23"/>
      <c r="AH174" s="23"/>
      <c r="AI174" s="23"/>
      <c r="AJ174" s="23"/>
      <c r="AK174" s="23"/>
      <c r="AL174" s="23"/>
    </row>
    <row r="175" spans="30:38" x14ac:dyDescent="0.15">
      <c r="AD175" s="63"/>
      <c r="AE175" s="29"/>
      <c r="AF175" s="23"/>
      <c r="AG175" s="23"/>
      <c r="AH175" s="23"/>
      <c r="AI175" s="23"/>
      <c r="AJ175" s="23"/>
      <c r="AK175" s="23"/>
      <c r="AL175" s="23"/>
    </row>
    <row r="176" spans="30:38" x14ac:dyDescent="0.15">
      <c r="AD176" s="63"/>
      <c r="AE176" s="29"/>
      <c r="AF176" s="23"/>
      <c r="AG176" s="23"/>
      <c r="AH176" s="23"/>
      <c r="AI176" s="23"/>
      <c r="AJ176" s="23"/>
      <c r="AK176" s="23"/>
      <c r="AL176" s="23"/>
    </row>
    <row r="177" spans="30:38" x14ac:dyDescent="0.15">
      <c r="AD177" s="63"/>
      <c r="AE177" s="29"/>
      <c r="AF177" s="23"/>
      <c r="AG177" s="23"/>
      <c r="AH177" s="23"/>
      <c r="AI177" s="23"/>
      <c r="AJ177" s="23"/>
      <c r="AK177" s="23"/>
      <c r="AL177" s="23"/>
    </row>
    <row r="178" spans="30:38" x14ac:dyDescent="0.15">
      <c r="AD178" s="63"/>
      <c r="AE178" s="29"/>
      <c r="AF178" s="23"/>
      <c r="AG178" s="23"/>
      <c r="AH178" s="23"/>
      <c r="AI178" s="23"/>
      <c r="AJ178" s="23"/>
      <c r="AK178" s="23"/>
      <c r="AL178" s="23"/>
    </row>
    <row r="179" spans="30:38" x14ac:dyDescent="0.15">
      <c r="AD179" s="63"/>
      <c r="AE179" s="29"/>
      <c r="AF179" s="23"/>
      <c r="AG179" s="23"/>
      <c r="AH179" s="23"/>
      <c r="AI179" s="23"/>
      <c r="AJ179" s="23"/>
      <c r="AK179" s="23"/>
      <c r="AL179" s="23"/>
    </row>
    <row r="180" spans="30:38" x14ac:dyDescent="0.15">
      <c r="AD180" s="63"/>
      <c r="AE180" s="29"/>
      <c r="AF180" s="23"/>
      <c r="AG180" s="23"/>
      <c r="AH180" s="23"/>
      <c r="AI180" s="23"/>
      <c r="AJ180" s="23"/>
      <c r="AK180" s="23"/>
      <c r="AL180" s="23"/>
    </row>
    <row r="181" spans="30:38" x14ac:dyDescent="0.15">
      <c r="AD181" s="63"/>
      <c r="AE181" s="29"/>
      <c r="AF181" s="23"/>
      <c r="AG181" s="23"/>
      <c r="AH181" s="23"/>
      <c r="AI181" s="23"/>
      <c r="AJ181" s="23"/>
      <c r="AK181" s="23"/>
      <c r="AL181" s="23"/>
    </row>
    <row r="182" spans="30:38" x14ac:dyDescent="0.15">
      <c r="AD182" s="63"/>
      <c r="AE182" s="29"/>
      <c r="AF182" s="23"/>
      <c r="AG182" s="23"/>
      <c r="AH182" s="23"/>
      <c r="AI182" s="23"/>
      <c r="AJ182" s="23"/>
      <c r="AK182" s="23"/>
      <c r="AL182" s="23"/>
    </row>
    <row r="183" spans="30:38" x14ac:dyDescent="0.15">
      <c r="AD183" s="63"/>
      <c r="AE183" s="29"/>
      <c r="AF183" s="23"/>
      <c r="AG183" s="23"/>
      <c r="AH183" s="23"/>
      <c r="AI183" s="23"/>
      <c r="AJ183" s="23"/>
      <c r="AK183" s="23"/>
      <c r="AL183" s="23"/>
    </row>
    <row r="184" spans="30:38" x14ac:dyDescent="0.15">
      <c r="AD184" s="63"/>
      <c r="AE184" s="29"/>
      <c r="AF184" s="23"/>
      <c r="AG184" s="23"/>
      <c r="AH184" s="23"/>
      <c r="AI184" s="23"/>
      <c r="AJ184" s="23"/>
      <c r="AK184" s="23"/>
      <c r="AL184" s="23"/>
    </row>
    <row r="185" spans="30:38" x14ac:dyDescent="0.15">
      <c r="AD185" s="63"/>
      <c r="AE185" s="29"/>
      <c r="AF185" s="23"/>
      <c r="AG185" s="23"/>
      <c r="AH185" s="23"/>
      <c r="AI185" s="23"/>
      <c r="AJ185" s="23"/>
      <c r="AK185" s="23"/>
      <c r="AL185" s="23"/>
    </row>
  </sheetData>
  <protectedRanges>
    <protectedRange sqref="H61:Y61" name="範囲1"/>
    <protectedRange sqref="J111:M122" name="範囲2"/>
    <protectedRange sqref="X111:AA122 AL111:AO122" name="範囲2_2"/>
  </protectedRanges>
  <mergeCells count="319">
    <mergeCell ref="AD132:AJ132"/>
    <mergeCell ref="AD133:AJ133"/>
    <mergeCell ref="AD134:AJ134"/>
    <mergeCell ref="AD135:AJ135"/>
    <mergeCell ref="AD127:AJ127"/>
    <mergeCell ref="AB118:AC118"/>
    <mergeCell ref="AD126:AJ126"/>
    <mergeCell ref="AD129:AJ129"/>
    <mergeCell ref="AD130:AJ130"/>
    <mergeCell ref="AD131:AJ131"/>
    <mergeCell ref="AD128:AJ128"/>
    <mergeCell ref="AB120:AC120"/>
    <mergeCell ref="AD119:AE119"/>
    <mergeCell ref="P128:V128"/>
    <mergeCell ref="P126:V126"/>
    <mergeCell ref="J129:J131"/>
    <mergeCell ref="P129:V129"/>
    <mergeCell ref="P130:V130"/>
    <mergeCell ref="P131:V131"/>
    <mergeCell ref="B119:H119"/>
    <mergeCell ref="A1:BC1"/>
    <mergeCell ref="B2:AY2"/>
    <mergeCell ref="B111:H111"/>
    <mergeCell ref="AE96:AF96"/>
    <mergeCell ref="J95:P95"/>
    <mergeCell ref="AE95:AF95"/>
    <mergeCell ref="AR113:AS113"/>
    <mergeCell ref="AB119:AC119"/>
    <mergeCell ref="P121:Q121"/>
    <mergeCell ref="X126:X135"/>
    <mergeCell ref="P118:Q118"/>
    <mergeCell ref="P127:V127"/>
    <mergeCell ref="AR129:AX129"/>
    <mergeCell ref="AR130:AX130"/>
    <mergeCell ref="AR135:AX135"/>
    <mergeCell ref="AR132:AX132"/>
    <mergeCell ref="AR134:AX134"/>
    <mergeCell ref="AM126:AP137"/>
    <mergeCell ref="AL125:AX125"/>
    <mergeCell ref="J132:J134"/>
    <mergeCell ref="P132:V132"/>
    <mergeCell ref="P133:V133"/>
    <mergeCell ref="P134:V134"/>
    <mergeCell ref="X136:X145"/>
    <mergeCell ref="AD136:AJ136"/>
    <mergeCell ref="AD137:AJ137"/>
    <mergeCell ref="AD138:AJ138"/>
    <mergeCell ref="AD139:AJ139"/>
    <mergeCell ref="AD140:AJ140"/>
    <mergeCell ref="AD141:AJ141"/>
    <mergeCell ref="AD142:AJ142"/>
    <mergeCell ref="AD143:AJ143"/>
    <mergeCell ref="AD144:AJ144"/>
    <mergeCell ref="AD145:AJ145"/>
    <mergeCell ref="Y136:AB145"/>
    <mergeCell ref="J126:J128"/>
    <mergeCell ref="AR136:AX136"/>
    <mergeCell ref="AR137:AX137"/>
    <mergeCell ref="AL126:AL137"/>
    <mergeCell ref="AR133:AX133"/>
    <mergeCell ref="AR131:AX131"/>
    <mergeCell ref="B3:AY3"/>
    <mergeCell ref="AD122:AE122"/>
    <mergeCell ref="AP122:AQ122"/>
    <mergeCell ref="AR122:AS122"/>
    <mergeCell ref="N122:O122"/>
    <mergeCell ref="B122:H122"/>
    <mergeCell ref="P122:Q122"/>
    <mergeCell ref="AB122:AC122"/>
    <mergeCell ref="P120:Q120"/>
    <mergeCell ref="AP121:AQ121"/>
    <mergeCell ref="B120:H120"/>
    <mergeCell ref="B121:H121"/>
    <mergeCell ref="B116:H116"/>
    <mergeCell ref="B117:H117"/>
    <mergeCell ref="B115:H115"/>
    <mergeCell ref="B114:H114"/>
    <mergeCell ref="AD117:AE117"/>
    <mergeCell ref="AR118:AS118"/>
    <mergeCell ref="AR115:AS115"/>
    <mergeCell ref="AR110:AS110"/>
    <mergeCell ref="AP111:AQ111"/>
    <mergeCell ref="AR114:AS114"/>
    <mergeCell ref="AB114:AC114"/>
    <mergeCell ref="AB116:AC116"/>
    <mergeCell ref="AR126:AX126"/>
    <mergeCell ref="AR127:AX127"/>
    <mergeCell ref="AR128:AX128"/>
    <mergeCell ref="B118:H118"/>
    <mergeCell ref="N121:O121"/>
    <mergeCell ref="N116:O116"/>
    <mergeCell ref="N118:O118"/>
    <mergeCell ref="AR121:AS121"/>
    <mergeCell ref="AR120:AS120"/>
    <mergeCell ref="N119:O119"/>
    <mergeCell ref="AB121:AC121"/>
    <mergeCell ref="AD121:AE121"/>
    <mergeCell ref="AD120:AE120"/>
    <mergeCell ref="N120:O120"/>
    <mergeCell ref="P119:Q119"/>
    <mergeCell ref="AP120:AQ120"/>
    <mergeCell ref="AR119:AS119"/>
    <mergeCell ref="AP119:AQ119"/>
    <mergeCell ref="AP118:AQ118"/>
    <mergeCell ref="AP116:AQ116"/>
    <mergeCell ref="AB117:AC117"/>
    <mergeCell ref="AR117:AS117"/>
    <mergeCell ref="AD118:AE118"/>
    <mergeCell ref="AP117:AQ117"/>
    <mergeCell ref="AR116:AS116"/>
    <mergeCell ref="AD116:AE116"/>
    <mergeCell ref="AP114:AQ114"/>
    <mergeCell ref="AD114:AE114"/>
    <mergeCell ref="AP115:AQ115"/>
    <mergeCell ref="AD115:AE115"/>
    <mergeCell ref="AD110:AE110"/>
    <mergeCell ref="AP112:AQ112"/>
    <mergeCell ref="AB113:AC113"/>
    <mergeCell ref="AD113:AE113"/>
    <mergeCell ref="AD111:AE111"/>
    <mergeCell ref="AR112:AS112"/>
    <mergeCell ref="AP113:AQ113"/>
    <mergeCell ref="AL114:AO114"/>
    <mergeCell ref="AL115:AO115"/>
    <mergeCell ref="AL116:AO116"/>
    <mergeCell ref="AR111:AS111"/>
    <mergeCell ref="AP110:AQ110"/>
    <mergeCell ref="P116:Q116"/>
    <mergeCell ref="N117:O117"/>
    <mergeCell ref="P117:Q117"/>
    <mergeCell ref="P114:Q114"/>
    <mergeCell ref="P111:Q111"/>
    <mergeCell ref="AB111:AC111"/>
    <mergeCell ref="N114:O114"/>
    <mergeCell ref="AB110:AC110"/>
    <mergeCell ref="N115:O115"/>
    <mergeCell ref="AB112:AC112"/>
    <mergeCell ref="P110:Q110"/>
    <mergeCell ref="N112:O112"/>
    <mergeCell ref="N110:O110"/>
    <mergeCell ref="N113:O113"/>
    <mergeCell ref="J113:M113"/>
    <mergeCell ref="AL110:AO110"/>
    <mergeCell ref="AL111:AO111"/>
    <mergeCell ref="AL112:AO112"/>
    <mergeCell ref="AL113:AO113"/>
    <mergeCell ref="Q94:Y94"/>
    <mergeCell ref="AC95:AD95"/>
    <mergeCell ref="AC96:AD96"/>
    <mergeCell ref="E95:I95"/>
    <mergeCell ref="Z96:AB96"/>
    <mergeCell ref="J94:P94"/>
    <mergeCell ref="AE94:AF94"/>
    <mergeCell ref="AC94:AD94"/>
    <mergeCell ref="AD112:AE112"/>
    <mergeCell ref="E94:I94"/>
    <mergeCell ref="J96:P96"/>
    <mergeCell ref="N111:O111"/>
    <mergeCell ref="P112:Q112"/>
    <mergeCell ref="Z95:AB95"/>
    <mergeCell ref="Z94:AB94"/>
    <mergeCell ref="Q95:Y95"/>
    <mergeCell ref="J109:Q109"/>
    <mergeCell ref="J110:M110"/>
    <mergeCell ref="J112:M112"/>
    <mergeCell ref="Z89:AB89"/>
    <mergeCell ref="AE89:AF89"/>
    <mergeCell ref="Z88:AB88"/>
    <mergeCell ref="AE87:AF87"/>
    <mergeCell ref="AC92:AD92"/>
    <mergeCell ref="Z91:AB91"/>
    <mergeCell ref="Z90:AB90"/>
    <mergeCell ref="AE88:AF88"/>
    <mergeCell ref="Z87:AB87"/>
    <mergeCell ref="AC87:AD87"/>
    <mergeCell ref="AC88:AD88"/>
    <mergeCell ref="AC89:AD89"/>
    <mergeCell ref="AE93:AF93"/>
    <mergeCell ref="AC93:AD93"/>
    <mergeCell ref="AE90:AF90"/>
    <mergeCell ref="AC90:AD90"/>
    <mergeCell ref="AC91:AD91"/>
    <mergeCell ref="AE91:AF91"/>
    <mergeCell ref="AE92:AF92"/>
    <mergeCell ref="Z92:AB92"/>
    <mergeCell ref="Z93:AB93"/>
    <mergeCell ref="C86:D86"/>
    <mergeCell ref="AE86:AF86"/>
    <mergeCell ref="E82:I84"/>
    <mergeCell ref="C82:D84"/>
    <mergeCell ref="AE85:AF85"/>
    <mergeCell ref="AC85:AD85"/>
    <mergeCell ref="Z85:AB85"/>
    <mergeCell ref="E86:I86"/>
    <mergeCell ref="AC86:AD86"/>
    <mergeCell ref="Z86:AB86"/>
    <mergeCell ref="J86:P86"/>
    <mergeCell ref="Q86:Y86"/>
    <mergeCell ref="Z82:AF82"/>
    <mergeCell ref="Z83:AB84"/>
    <mergeCell ref="AC83:AD84"/>
    <mergeCell ref="AE83:AF84"/>
    <mergeCell ref="C49:G49"/>
    <mergeCell ref="C50:G50"/>
    <mergeCell ref="C51:G51"/>
    <mergeCell ref="H49:AH49"/>
    <mergeCell ref="H50:AH50"/>
    <mergeCell ref="H51:AH51"/>
    <mergeCell ref="C58:G58"/>
    <mergeCell ref="H58:Y58"/>
    <mergeCell ref="C70:G70"/>
    <mergeCell ref="H70:Y70"/>
    <mergeCell ref="H68:Y68"/>
    <mergeCell ref="C69:G69"/>
    <mergeCell ref="H69:Y69"/>
    <mergeCell ref="C63:G63"/>
    <mergeCell ref="H64:Y64"/>
    <mergeCell ref="C59:G59"/>
    <mergeCell ref="H59:Y59"/>
    <mergeCell ref="C60:G60"/>
    <mergeCell ref="H60:Y60"/>
    <mergeCell ref="C61:G61"/>
    <mergeCell ref="C62:G62"/>
    <mergeCell ref="C91:D91"/>
    <mergeCell ref="C90:D90"/>
    <mergeCell ref="E88:I88"/>
    <mergeCell ref="Q93:Y93"/>
    <mergeCell ref="Q92:Y92"/>
    <mergeCell ref="Q91:Y91"/>
    <mergeCell ref="E91:I91"/>
    <mergeCell ref="J91:P91"/>
    <mergeCell ref="H62:Y62"/>
    <mergeCell ref="H63:Y63"/>
    <mergeCell ref="C66:G66"/>
    <mergeCell ref="H66:Y66"/>
    <mergeCell ref="J89:P89"/>
    <mergeCell ref="Q89:Y89"/>
    <mergeCell ref="Q87:Y87"/>
    <mergeCell ref="J88:P88"/>
    <mergeCell ref="Q88:Y88"/>
    <mergeCell ref="J87:P87"/>
    <mergeCell ref="C87:D87"/>
    <mergeCell ref="E87:I87"/>
    <mergeCell ref="C88:D88"/>
    <mergeCell ref="C89:D89"/>
    <mergeCell ref="E89:I89"/>
    <mergeCell ref="J82:P84"/>
    <mergeCell ref="C96:D96"/>
    <mergeCell ref="C92:D92"/>
    <mergeCell ref="E96:I96"/>
    <mergeCell ref="P115:Q115"/>
    <mergeCell ref="AB115:AC115"/>
    <mergeCell ref="C64:G64"/>
    <mergeCell ref="C65:G65"/>
    <mergeCell ref="H65:Y65"/>
    <mergeCell ref="Q82:Y84"/>
    <mergeCell ref="C85:D85"/>
    <mergeCell ref="E90:I90"/>
    <mergeCell ref="J90:P90"/>
    <mergeCell ref="E92:I92"/>
    <mergeCell ref="E93:I93"/>
    <mergeCell ref="J93:P93"/>
    <mergeCell ref="J92:P92"/>
    <mergeCell ref="P113:Q113"/>
    <mergeCell ref="Q96:Y96"/>
    <mergeCell ref="H67:Y67"/>
    <mergeCell ref="C68:G68"/>
    <mergeCell ref="C67:G67"/>
    <mergeCell ref="E85:I85"/>
    <mergeCell ref="J85:P85"/>
    <mergeCell ref="Q85:Y85"/>
    <mergeCell ref="K126:N128"/>
    <mergeCell ref="K129:N131"/>
    <mergeCell ref="K132:N134"/>
    <mergeCell ref="J125:V125"/>
    <mergeCell ref="X110:AA110"/>
    <mergeCell ref="X111:AA111"/>
    <mergeCell ref="X112:AA112"/>
    <mergeCell ref="X113:AA113"/>
    <mergeCell ref="X114:AA114"/>
    <mergeCell ref="X115:AA115"/>
    <mergeCell ref="X116:AA116"/>
    <mergeCell ref="X117:AA117"/>
    <mergeCell ref="X118:AA118"/>
    <mergeCell ref="X119:AA119"/>
    <mergeCell ref="X120:AA120"/>
    <mergeCell ref="X121:AA121"/>
    <mergeCell ref="X122:AA122"/>
    <mergeCell ref="Y126:AB135"/>
    <mergeCell ref="J114:M114"/>
    <mergeCell ref="J115:M115"/>
    <mergeCell ref="J116:M116"/>
    <mergeCell ref="J117:M117"/>
    <mergeCell ref="J118:M118"/>
    <mergeCell ref="J119:M119"/>
    <mergeCell ref="B109:H110"/>
    <mergeCell ref="B107:AX107"/>
    <mergeCell ref="X125:AJ125"/>
    <mergeCell ref="H61:Y61"/>
    <mergeCell ref="AL117:AO117"/>
    <mergeCell ref="AL118:AO118"/>
    <mergeCell ref="AL119:AO119"/>
    <mergeCell ref="AL120:AO120"/>
    <mergeCell ref="AL121:AO121"/>
    <mergeCell ref="AL122:AO122"/>
    <mergeCell ref="AL109:AS109"/>
    <mergeCell ref="X109:AE109"/>
    <mergeCell ref="J123:M123"/>
    <mergeCell ref="J124:M124"/>
    <mergeCell ref="J111:M111"/>
    <mergeCell ref="J120:M120"/>
    <mergeCell ref="J121:M121"/>
    <mergeCell ref="J122:M122"/>
    <mergeCell ref="Q90:Y90"/>
    <mergeCell ref="C95:D95"/>
    <mergeCell ref="C93:D93"/>
    <mergeCell ref="C94:D94"/>
    <mergeCell ref="B112:H112"/>
    <mergeCell ref="B113:H113"/>
  </mergeCells>
  <phoneticPr fontId="3"/>
  <hyperlinks>
    <hyperlink ref="H70" r:id="rId1" xr:uid="{00000000-0004-0000-0000-000000000000}"/>
  </hyperlinks>
  <pageMargins left="0.59055118110236227" right="0.39370078740157483" top="0.89" bottom="0.98425196850393704" header="0.51181102362204722" footer="0.51181102362204722"/>
  <pageSetup paperSize="9" scale="69" fitToHeight="36" orientation="portrait" r:id="rId2"/>
  <headerFooter alignWithMargins="0">
    <oddHeader>&amp;L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&amp;C　　　　　　　　　　　　&amp;E　</oddHeader>
    <oddFooter>&amp;L【入力処理マニュアル】SynchronisedSwimming　　　　&amp;C&amp;P/&amp;N&amp;R財団法人日本水泳連盟</oddFooter>
  </headerFooter>
  <rowBreaks count="2" manualBreakCount="2">
    <brk id="42" max="54" man="1"/>
    <brk id="98" max="54" man="1"/>
  </rowBreaks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WORK1!$E$58:$E$66</xm:f>
          </x14:formula1>
          <xm:sqref>J111:M122</xm:sqref>
        </x14:dataValidation>
        <x14:dataValidation type="list" allowBlank="1" showInputMessage="1" showErrorMessage="1" xr:uid="{00000000-0002-0000-0000-000001000000}">
          <x14:formula1>
            <xm:f>WORK1!$K$58:$K$64</xm:f>
          </x14:formula1>
          <xm:sqref>X111:AA122 AL111:AO122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BS64"/>
  <sheetViews>
    <sheetView zoomScale="85" zoomScaleNormal="85" zoomScaleSheetLayoutView="80" workbookViewId="0">
      <selection activeCell="AB7" sqref="AB7"/>
    </sheetView>
  </sheetViews>
  <sheetFormatPr defaultColWidth="13" defaultRowHeight="13.5" x14ac:dyDescent="0.15"/>
  <cols>
    <col min="1" max="79" width="2.375" customWidth="1"/>
  </cols>
  <sheetData>
    <row r="1" spans="1:71" ht="18.75" x14ac:dyDescent="0.2">
      <c r="A1" s="5" t="s">
        <v>267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</row>
    <row r="2" spans="1:71" x14ac:dyDescent="0.1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</row>
    <row r="3" spans="1:71" ht="48.75" customHeight="1" x14ac:dyDescent="0.15">
      <c r="A3" s="193" t="s">
        <v>16</v>
      </c>
      <c r="B3" s="193"/>
      <c r="C3" s="193"/>
      <c r="D3" s="193"/>
      <c r="E3" s="193"/>
      <c r="F3" s="203" t="s">
        <v>260</v>
      </c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5"/>
      <c r="W3" s="6"/>
      <c r="X3" s="6"/>
      <c r="Y3" s="6"/>
      <c r="Z3" s="6"/>
      <c r="AA3" s="6" t="s">
        <v>5</v>
      </c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</row>
    <row r="4" spans="1:71" x14ac:dyDescent="0.15">
      <c r="A4" s="193" t="s">
        <v>17</v>
      </c>
      <c r="B4" s="193"/>
      <c r="C4" s="193"/>
      <c r="D4" s="193"/>
      <c r="E4" s="193"/>
      <c r="F4" s="206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7"/>
      <c r="S4" s="207"/>
      <c r="T4" s="207"/>
      <c r="U4" s="207"/>
      <c r="V4" s="208"/>
      <c r="W4" s="6"/>
      <c r="X4" s="6"/>
      <c r="Y4" s="6"/>
      <c r="Z4" s="6"/>
      <c r="AA4" s="6" t="s">
        <v>6</v>
      </c>
      <c r="AB4" s="6" t="s">
        <v>7</v>
      </c>
      <c r="AC4" s="6"/>
      <c r="AD4" s="6"/>
      <c r="AE4" s="6"/>
      <c r="AF4" s="6"/>
      <c r="AG4" s="6"/>
      <c r="AH4" s="6"/>
      <c r="AI4" s="7"/>
      <c r="AJ4" s="7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</row>
    <row r="5" spans="1:71" x14ac:dyDescent="0.15">
      <c r="A5" s="193" t="s">
        <v>18</v>
      </c>
      <c r="B5" s="193"/>
      <c r="C5" s="193"/>
      <c r="D5" s="193"/>
      <c r="E5" s="193"/>
      <c r="F5" s="189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1"/>
      <c r="W5" s="6"/>
      <c r="X5" s="6"/>
      <c r="Y5" s="6"/>
      <c r="Z5" s="6"/>
      <c r="AA5" s="6"/>
      <c r="AB5" s="6" t="s">
        <v>9</v>
      </c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</row>
    <row r="6" spans="1:71" x14ac:dyDescent="0.15">
      <c r="A6" s="193" t="s">
        <v>256</v>
      </c>
      <c r="B6" s="193"/>
      <c r="C6" s="193"/>
      <c r="D6" s="193"/>
      <c r="E6" s="193"/>
      <c r="F6" s="189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1"/>
      <c r="W6" s="6"/>
      <c r="X6" s="6"/>
      <c r="Y6" s="6"/>
      <c r="Z6" s="6"/>
      <c r="AA6" s="6"/>
      <c r="AB6" s="6" t="s">
        <v>8</v>
      </c>
      <c r="AC6" s="6"/>
      <c r="AD6" s="6"/>
      <c r="AE6" s="6"/>
      <c r="AF6" s="6"/>
      <c r="AG6" s="6"/>
      <c r="AH6" s="6"/>
      <c r="AI6" s="8"/>
      <c r="AJ6" s="8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</row>
    <row r="7" spans="1:71" x14ac:dyDescent="0.15">
      <c r="A7" s="202" t="s">
        <v>161</v>
      </c>
      <c r="B7" s="202"/>
      <c r="C7" s="202"/>
      <c r="D7" s="202"/>
      <c r="E7" s="202"/>
      <c r="F7" s="189"/>
      <c r="G7" s="190"/>
      <c r="H7" s="190"/>
      <c r="I7" s="190"/>
      <c r="J7" s="190"/>
      <c r="K7" s="190"/>
      <c r="L7" s="190"/>
      <c r="M7" s="190"/>
      <c r="N7" s="190"/>
      <c r="O7" s="190"/>
      <c r="P7" s="190"/>
      <c r="Q7" s="190"/>
      <c r="R7" s="190"/>
      <c r="S7" s="190"/>
      <c r="T7" s="190"/>
      <c r="U7" s="190"/>
      <c r="V7" s="191"/>
      <c r="W7" s="6"/>
      <c r="X7" s="6"/>
      <c r="Y7" s="6"/>
      <c r="Z7" s="6"/>
      <c r="AA7" s="6"/>
      <c r="AB7" s="6" t="s">
        <v>268</v>
      </c>
      <c r="AC7" s="6"/>
      <c r="AD7" s="6"/>
      <c r="AE7" s="6"/>
      <c r="AF7" s="6"/>
      <c r="AG7" s="6"/>
      <c r="AH7" s="6"/>
      <c r="AI7" s="8"/>
      <c r="AJ7" s="8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</row>
    <row r="8" spans="1:71" x14ac:dyDescent="0.15">
      <c r="A8" s="193" t="s">
        <v>26</v>
      </c>
      <c r="B8" s="193"/>
      <c r="C8" s="193"/>
      <c r="D8" s="193"/>
      <c r="E8" s="193"/>
      <c r="F8" s="189"/>
      <c r="G8" s="190"/>
      <c r="H8" s="190"/>
      <c r="I8" s="190"/>
      <c r="J8" s="190"/>
      <c r="K8" s="190"/>
      <c r="L8" s="190"/>
      <c r="M8" s="190"/>
      <c r="N8" s="190"/>
      <c r="O8" s="190"/>
      <c r="P8" s="190"/>
      <c r="Q8" s="190"/>
      <c r="R8" s="190"/>
      <c r="S8" s="190"/>
      <c r="T8" s="190"/>
      <c r="U8" s="190"/>
      <c r="V8" s="191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8"/>
      <c r="AJ8" s="8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</row>
    <row r="9" spans="1:71" x14ac:dyDescent="0.15">
      <c r="A9" s="193" t="s">
        <v>27</v>
      </c>
      <c r="B9" s="193"/>
      <c r="C9" s="193"/>
      <c r="D9" s="193"/>
      <c r="E9" s="193"/>
      <c r="F9" s="186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8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9"/>
      <c r="AJ9" s="9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</row>
    <row r="10" spans="1:71" x14ac:dyDescent="0.15">
      <c r="A10" s="193" t="s">
        <v>257</v>
      </c>
      <c r="B10" s="193"/>
      <c r="C10" s="193"/>
      <c r="D10" s="193"/>
      <c r="E10" s="193"/>
      <c r="F10" s="189"/>
      <c r="G10" s="190"/>
      <c r="H10" s="190"/>
      <c r="I10" s="190"/>
      <c r="J10" s="190"/>
      <c r="K10" s="190"/>
      <c r="L10" s="190"/>
      <c r="M10" s="190"/>
      <c r="N10" s="190"/>
      <c r="O10" s="190"/>
      <c r="P10" s="190"/>
      <c r="Q10" s="190"/>
      <c r="R10" s="190"/>
      <c r="S10" s="190"/>
      <c r="T10" s="190"/>
      <c r="U10" s="190"/>
      <c r="V10" s="191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8"/>
      <c r="AJ10" s="8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</row>
    <row r="11" spans="1:71" x14ac:dyDescent="0.15">
      <c r="A11" s="193" t="s">
        <v>258</v>
      </c>
      <c r="B11" s="193"/>
      <c r="C11" s="193"/>
      <c r="D11" s="193"/>
      <c r="E11" s="193"/>
      <c r="F11" s="189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1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8"/>
      <c r="AJ11" s="8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</row>
    <row r="12" spans="1:71" x14ac:dyDescent="0.15">
      <c r="A12" s="193" t="s">
        <v>259</v>
      </c>
      <c r="B12" s="193"/>
      <c r="C12" s="193"/>
      <c r="D12" s="193"/>
      <c r="E12" s="193"/>
      <c r="F12" s="189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1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8"/>
      <c r="AJ12" s="8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</row>
    <row r="13" spans="1:71" x14ac:dyDescent="0.15">
      <c r="A13" s="193" t="s">
        <v>28</v>
      </c>
      <c r="B13" s="193"/>
      <c r="C13" s="193"/>
      <c r="D13" s="193"/>
      <c r="E13" s="193"/>
      <c r="F13" s="189"/>
      <c r="G13" s="190"/>
      <c r="H13" s="190"/>
      <c r="I13" s="190"/>
      <c r="J13" s="190"/>
      <c r="K13" s="190"/>
      <c r="L13" s="190"/>
      <c r="M13" s="190"/>
      <c r="N13" s="190"/>
      <c r="O13" s="190"/>
      <c r="P13" s="190"/>
      <c r="Q13" s="190"/>
      <c r="R13" s="190"/>
      <c r="S13" s="190"/>
      <c r="T13" s="190"/>
      <c r="U13" s="190"/>
      <c r="V13" s="191"/>
      <c r="W13" s="7"/>
      <c r="X13" s="7"/>
      <c r="Y13" s="7"/>
      <c r="Z13" s="7"/>
      <c r="AA13" s="7"/>
      <c r="AB13" s="10"/>
      <c r="AC13" s="9"/>
      <c r="AD13" s="9"/>
      <c r="AE13" s="9"/>
      <c r="AF13" s="9"/>
      <c r="AG13" s="9"/>
      <c r="AH13" s="9"/>
      <c r="AI13" s="9"/>
      <c r="AJ13" s="9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</row>
    <row r="14" spans="1:71" x14ac:dyDescent="0.15">
      <c r="A14" s="193" t="s">
        <v>29</v>
      </c>
      <c r="B14" s="193"/>
      <c r="C14" s="193"/>
      <c r="D14" s="193"/>
      <c r="E14" s="193"/>
      <c r="F14" s="189"/>
      <c r="G14" s="190"/>
      <c r="H14" s="190"/>
      <c r="I14" s="190"/>
      <c r="J14" s="190"/>
      <c r="K14" s="190"/>
      <c r="L14" s="190"/>
      <c r="M14" s="190"/>
      <c r="N14" s="190"/>
      <c r="O14" s="190"/>
      <c r="P14" s="190"/>
      <c r="Q14" s="190"/>
      <c r="R14" s="190"/>
      <c r="S14" s="190"/>
      <c r="T14" s="190"/>
      <c r="U14" s="190"/>
      <c r="V14" s="191"/>
      <c r="W14" s="7"/>
      <c r="X14" s="7"/>
      <c r="Y14" s="7"/>
      <c r="Z14" s="7"/>
      <c r="AA14" s="7"/>
      <c r="AB14" s="10"/>
      <c r="AC14" s="9"/>
      <c r="AD14" s="9"/>
      <c r="AE14" s="9"/>
      <c r="AF14" s="9"/>
      <c r="AG14" s="9"/>
      <c r="AH14" s="9"/>
      <c r="AI14" s="9"/>
      <c r="AJ14" s="9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</row>
    <row r="15" spans="1:71" x14ac:dyDescent="0.15">
      <c r="A15" s="193" t="s">
        <v>30</v>
      </c>
      <c r="B15" s="193"/>
      <c r="C15" s="193"/>
      <c r="D15" s="193"/>
      <c r="E15" s="193"/>
      <c r="F15" s="189"/>
      <c r="G15" s="190"/>
      <c r="H15" s="190"/>
      <c r="I15" s="190"/>
      <c r="J15" s="190"/>
      <c r="K15" s="190"/>
      <c r="L15" s="190"/>
      <c r="M15" s="190"/>
      <c r="N15" s="190"/>
      <c r="O15" s="190"/>
      <c r="P15" s="190"/>
      <c r="Q15" s="190"/>
      <c r="R15" s="190"/>
      <c r="S15" s="190"/>
      <c r="T15" s="190"/>
      <c r="U15" s="190"/>
      <c r="V15" s="191"/>
      <c r="W15" s="7"/>
      <c r="X15" s="7"/>
      <c r="Y15" s="7"/>
      <c r="Z15" s="7"/>
      <c r="AA15" s="7"/>
      <c r="AB15" s="10"/>
      <c r="AC15" s="9"/>
      <c r="AD15" s="9"/>
      <c r="AE15" s="9"/>
      <c r="AF15" s="9"/>
      <c r="AG15" s="9"/>
      <c r="AH15" s="9"/>
      <c r="AI15" s="9"/>
      <c r="AJ15" s="9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</row>
    <row r="16" spans="1:71" x14ac:dyDescent="0.15">
      <c r="A16" s="193" t="s">
        <v>31</v>
      </c>
      <c r="B16" s="193"/>
      <c r="C16" s="193"/>
      <c r="D16" s="193"/>
      <c r="E16" s="193"/>
      <c r="F16" s="189"/>
      <c r="G16" s="190"/>
      <c r="H16" s="190"/>
      <c r="I16" s="190"/>
      <c r="J16" s="190"/>
      <c r="K16" s="190"/>
      <c r="L16" s="190"/>
      <c r="M16" s="190"/>
      <c r="N16" s="190"/>
      <c r="O16" s="190"/>
      <c r="P16" s="190"/>
      <c r="Q16" s="190"/>
      <c r="R16" s="190"/>
      <c r="S16" s="190"/>
      <c r="T16" s="190"/>
      <c r="U16" s="190"/>
      <c r="V16" s="191"/>
      <c r="W16" s="7"/>
      <c r="X16" s="7"/>
      <c r="Y16" s="7"/>
      <c r="Z16" s="7"/>
      <c r="AA16" s="7"/>
      <c r="AB16" s="10"/>
      <c r="AC16" s="9"/>
      <c r="AD16" s="9"/>
      <c r="AE16" s="9"/>
      <c r="AF16" s="9"/>
      <c r="AG16" s="9"/>
      <c r="AH16" s="9"/>
      <c r="AI16" s="9"/>
      <c r="AJ16" s="9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</row>
    <row r="17" spans="1:71" x14ac:dyDescent="0.15">
      <c r="A17" s="193" t="s">
        <v>32</v>
      </c>
      <c r="B17" s="193"/>
      <c r="C17" s="193"/>
      <c r="D17" s="193"/>
      <c r="E17" s="193"/>
      <c r="F17" s="189"/>
      <c r="G17" s="190"/>
      <c r="H17" s="190"/>
      <c r="I17" s="190"/>
      <c r="J17" s="190"/>
      <c r="K17" s="190"/>
      <c r="L17" s="190"/>
      <c r="M17" s="190"/>
      <c r="N17" s="190"/>
      <c r="O17" s="190"/>
      <c r="P17" s="190"/>
      <c r="Q17" s="190"/>
      <c r="R17" s="190"/>
      <c r="S17" s="190"/>
      <c r="T17" s="190"/>
      <c r="U17" s="190"/>
      <c r="V17" s="191"/>
      <c r="W17" s="7"/>
      <c r="X17" s="7"/>
      <c r="Y17" s="7"/>
      <c r="Z17" s="7"/>
      <c r="AA17" s="7"/>
      <c r="AB17" s="10"/>
      <c r="AC17" s="9"/>
      <c r="AD17" s="9"/>
      <c r="AE17" s="9"/>
      <c r="AF17" s="9"/>
      <c r="AG17" s="9"/>
      <c r="AH17" s="9"/>
      <c r="AI17" s="9"/>
      <c r="AJ17" s="9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</row>
    <row r="18" spans="1:71" x14ac:dyDescent="0.15">
      <c r="A18" s="193" t="s">
        <v>33</v>
      </c>
      <c r="B18" s="193"/>
      <c r="C18" s="193"/>
      <c r="D18" s="193"/>
      <c r="E18" s="193"/>
      <c r="F18" s="192"/>
      <c r="G18" s="190"/>
      <c r="H18" s="190"/>
      <c r="I18" s="190"/>
      <c r="J18" s="190"/>
      <c r="K18" s="190"/>
      <c r="L18" s="190"/>
      <c r="M18" s="190"/>
      <c r="N18" s="190"/>
      <c r="O18" s="190"/>
      <c r="P18" s="190"/>
      <c r="Q18" s="190"/>
      <c r="R18" s="190"/>
      <c r="S18" s="190"/>
      <c r="T18" s="190"/>
      <c r="U18" s="190"/>
      <c r="V18" s="191"/>
      <c r="W18" s="7"/>
      <c r="X18" s="7"/>
      <c r="Y18" s="7"/>
      <c r="Z18" s="7"/>
      <c r="AA18" s="7"/>
      <c r="AB18" s="10"/>
      <c r="AC18" s="9"/>
      <c r="AD18" s="9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</row>
    <row r="19" spans="1:71" ht="14.25" thickBot="1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</row>
    <row r="20" spans="1:71" x14ac:dyDescent="0.15">
      <c r="A20" s="182" t="s">
        <v>34</v>
      </c>
      <c r="B20" s="183"/>
      <c r="C20" s="176" t="s">
        <v>35</v>
      </c>
      <c r="D20" s="177"/>
      <c r="E20" s="177"/>
      <c r="F20" s="177"/>
      <c r="G20" s="177"/>
      <c r="H20" s="177"/>
      <c r="I20" s="178"/>
      <c r="J20" s="211" t="s">
        <v>36</v>
      </c>
      <c r="K20" s="209"/>
      <c r="L20" s="209"/>
      <c r="M20" s="209"/>
      <c r="N20" s="209"/>
      <c r="O20" s="209"/>
      <c r="P20" s="183"/>
      <c r="Q20" s="209" t="s">
        <v>207</v>
      </c>
      <c r="R20" s="209"/>
      <c r="S20" s="209"/>
      <c r="T20" s="209"/>
      <c r="U20" s="209"/>
      <c r="V20" s="209"/>
      <c r="W20" s="209"/>
      <c r="X20" s="209"/>
      <c r="Y20" s="183"/>
      <c r="Z20" s="290" t="s">
        <v>37</v>
      </c>
      <c r="AA20" s="291"/>
      <c r="AB20" s="291"/>
      <c r="AC20" s="291"/>
      <c r="AD20" s="291"/>
      <c r="AE20" s="291"/>
      <c r="AF20" s="292"/>
      <c r="AG20" s="284" t="s">
        <v>20</v>
      </c>
      <c r="AH20" s="285"/>
      <c r="AI20" s="285"/>
      <c r="AJ20" s="285"/>
      <c r="AK20" s="285"/>
      <c r="AL20" s="285"/>
      <c r="AM20" s="285"/>
      <c r="AN20" s="286"/>
      <c r="AO20" s="284" t="s">
        <v>22</v>
      </c>
      <c r="AP20" s="285"/>
      <c r="AQ20" s="285"/>
      <c r="AR20" s="285"/>
      <c r="AS20" s="285"/>
      <c r="AT20" s="285"/>
      <c r="AU20" s="285"/>
      <c r="AV20" s="286"/>
      <c r="AW20" s="287" t="s">
        <v>208</v>
      </c>
      <c r="AX20" s="288"/>
      <c r="AY20" s="288"/>
      <c r="AZ20" s="288"/>
      <c r="BA20" s="288"/>
      <c r="BB20" s="288"/>
      <c r="BC20" s="288"/>
      <c r="BD20" s="289"/>
      <c r="BE20" s="6"/>
      <c r="BF20" s="44"/>
      <c r="BG20" s="44"/>
      <c r="BH20" s="44"/>
      <c r="BI20" s="44"/>
      <c r="BJ20" s="44"/>
      <c r="BK20" s="44"/>
      <c r="BL20" s="44"/>
      <c r="BM20" s="6"/>
      <c r="BN20" s="6"/>
    </row>
    <row r="21" spans="1:71" ht="13.5" customHeight="1" thickBot="1" x14ac:dyDescent="0.2">
      <c r="A21" s="184"/>
      <c r="B21" s="185"/>
      <c r="C21" s="179"/>
      <c r="D21" s="180"/>
      <c r="E21" s="180"/>
      <c r="F21" s="180"/>
      <c r="G21" s="180"/>
      <c r="H21" s="180"/>
      <c r="I21" s="181"/>
      <c r="J21" s="212"/>
      <c r="K21" s="210"/>
      <c r="L21" s="210"/>
      <c r="M21" s="210"/>
      <c r="N21" s="210"/>
      <c r="O21" s="210"/>
      <c r="P21" s="185"/>
      <c r="Q21" s="210"/>
      <c r="R21" s="210"/>
      <c r="S21" s="210"/>
      <c r="T21" s="210"/>
      <c r="U21" s="210"/>
      <c r="V21" s="210"/>
      <c r="W21" s="210"/>
      <c r="X21" s="210"/>
      <c r="Y21" s="185"/>
      <c r="Z21" s="212" t="s">
        <v>38</v>
      </c>
      <c r="AA21" s="210"/>
      <c r="AB21" s="185"/>
      <c r="AC21" s="212" t="s">
        <v>39</v>
      </c>
      <c r="AD21" s="185"/>
      <c r="AE21" s="212" t="s">
        <v>40</v>
      </c>
      <c r="AF21" s="185"/>
      <c r="AG21" s="239" t="s">
        <v>206</v>
      </c>
      <c r="AH21" s="239"/>
      <c r="AI21" s="239"/>
      <c r="AJ21" s="238"/>
      <c r="AK21" s="237" t="s">
        <v>21</v>
      </c>
      <c r="AL21" s="238"/>
      <c r="AM21" s="11" t="s">
        <v>19</v>
      </c>
      <c r="AN21" s="12"/>
      <c r="AO21" s="239" t="s">
        <v>206</v>
      </c>
      <c r="AP21" s="239"/>
      <c r="AQ21" s="239"/>
      <c r="AR21" s="238"/>
      <c r="AS21" s="239" t="s">
        <v>21</v>
      </c>
      <c r="AT21" s="238"/>
      <c r="AU21" s="11" t="s">
        <v>19</v>
      </c>
      <c r="AV21" s="12"/>
      <c r="AW21" s="239" t="s">
        <v>206</v>
      </c>
      <c r="AX21" s="239"/>
      <c r="AY21" s="239"/>
      <c r="AZ21" s="238"/>
      <c r="BA21" s="237" t="s">
        <v>21</v>
      </c>
      <c r="BB21" s="238"/>
      <c r="BC21" s="239" t="s">
        <v>19</v>
      </c>
      <c r="BD21" s="240"/>
      <c r="BE21" s="44"/>
      <c r="BF21" s="45"/>
      <c r="BG21" s="45"/>
      <c r="BH21" s="45"/>
      <c r="BI21" s="45"/>
      <c r="BJ21" s="45"/>
      <c r="BK21" s="45"/>
      <c r="BL21" s="45"/>
      <c r="BM21" s="6"/>
      <c r="BN21" s="6"/>
    </row>
    <row r="22" spans="1:71" ht="14.25" thickTop="1" x14ac:dyDescent="0.15">
      <c r="A22" s="213">
        <v>1</v>
      </c>
      <c r="B22" s="214"/>
      <c r="C22" s="229"/>
      <c r="D22" s="230"/>
      <c r="E22" s="230"/>
      <c r="F22" s="230"/>
      <c r="G22" s="230"/>
      <c r="H22" s="230"/>
      <c r="I22" s="231"/>
      <c r="J22" s="232"/>
      <c r="K22" s="233"/>
      <c r="L22" s="233"/>
      <c r="M22" s="233"/>
      <c r="N22" s="233"/>
      <c r="O22" s="233"/>
      <c r="P22" s="234"/>
      <c r="Q22" s="235"/>
      <c r="R22" s="233"/>
      <c r="S22" s="233"/>
      <c r="T22" s="233"/>
      <c r="U22" s="233"/>
      <c r="V22" s="233"/>
      <c r="W22" s="233"/>
      <c r="X22" s="233"/>
      <c r="Y22" s="234"/>
      <c r="Z22" s="215"/>
      <c r="AA22" s="216"/>
      <c r="AB22" s="216"/>
      <c r="AC22" s="216"/>
      <c r="AD22" s="216"/>
      <c r="AE22" s="216"/>
      <c r="AF22" s="217"/>
      <c r="AG22" s="248"/>
      <c r="AH22" s="249"/>
      <c r="AI22" s="249"/>
      <c r="AJ22" s="250"/>
      <c r="AK22" s="215"/>
      <c r="AL22" s="216"/>
      <c r="AM22" s="216"/>
      <c r="AN22" s="253"/>
      <c r="AO22" s="248"/>
      <c r="AP22" s="249"/>
      <c r="AQ22" s="249"/>
      <c r="AR22" s="251"/>
      <c r="AS22" s="252"/>
      <c r="AT22" s="215"/>
      <c r="AU22" s="253"/>
      <c r="AV22" s="254"/>
      <c r="AW22" s="248"/>
      <c r="AX22" s="249"/>
      <c r="AY22" s="249"/>
      <c r="AZ22" s="251"/>
      <c r="BA22" s="258"/>
      <c r="BB22" s="259"/>
      <c r="BC22" s="216"/>
      <c r="BD22" s="236"/>
      <c r="BE22" s="44"/>
      <c r="BF22" s="46"/>
      <c r="BG22" s="46"/>
      <c r="BH22" s="46"/>
      <c r="BI22" s="46"/>
      <c r="BJ22" s="46"/>
      <c r="BK22" s="46"/>
      <c r="BL22" s="46"/>
      <c r="BM22" s="6"/>
      <c r="BN22" s="6"/>
    </row>
    <row r="23" spans="1:71" x14ac:dyDescent="0.15">
      <c r="A23" s="200">
        <v>2</v>
      </c>
      <c r="B23" s="201"/>
      <c r="C23" s="194"/>
      <c r="D23" s="195"/>
      <c r="E23" s="195"/>
      <c r="F23" s="195"/>
      <c r="G23" s="195"/>
      <c r="H23" s="195"/>
      <c r="I23" s="196"/>
      <c r="J23" s="220"/>
      <c r="K23" s="221"/>
      <c r="L23" s="221"/>
      <c r="M23" s="221"/>
      <c r="N23" s="221"/>
      <c r="O23" s="221"/>
      <c r="P23" s="222"/>
      <c r="Q23" s="226"/>
      <c r="R23" s="227"/>
      <c r="S23" s="227"/>
      <c r="T23" s="227"/>
      <c r="U23" s="227"/>
      <c r="V23" s="227"/>
      <c r="W23" s="227"/>
      <c r="X23" s="227"/>
      <c r="Y23" s="228"/>
      <c r="Z23" s="218"/>
      <c r="AA23" s="219"/>
      <c r="AB23" s="219"/>
      <c r="AC23" s="219"/>
      <c r="AD23" s="219"/>
      <c r="AE23" s="219"/>
      <c r="AF23" s="225"/>
      <c r="AG23" s="244"/>
      <c r="AH23" s="245"/>
      <c r="AI23" s="245"/>
      <c r="AJ23" s="246"/>
      <c r="AK23" s="218"/>
      <c r="AL23" s="219"/>
      <c r="AM23" s="219"/>
      <c r="AN23" s="256"/>
      <c r="AO23" s="244"/>
      <c r="AP23" s="245"/>
      <c r="AQ23" s="245"/>
      <c r="AR23" s="247"/>
      <c r="AS23" s="255"/>
      <c r="AT23" s="218"/>
      <c r="AU23" s="256"/>
      <c r="AV23" s="257"/>
      <c r="AW23" s="244"/>
      <c r="AX23" s="245"/>
      <c r="AY23" s="245"/>
      <c r="AZ23" s="247"/>
      <c r="BA23" s="241"/>
      <c r="BB23" s="242"/>
      <c r="BC23" s="219"/>
      <c r="BD23" s="243"/>
      <c r="BE23" s="46"/>
      <c r="BF23" s="46"/>
      <c r="BG23" s="46"/>
      <c r="BH23" s="46"/>
      <c r="BI23" s="46"/>
      <c r="BJ23" s="46"/>
      <c r="BK23" s="46"/>
      <c r="BL23" s="46"/>
      <c r="BM23" s="6"/>
      <c r="BN23" s="6"/>
    </row>
    <row r="24" spans="1:71" x14ac:dyDescent="0.15">
      <c r="A24" s="200">
        <v>3</v>
      </c>
      <c r="B24" s="201"/>
      <c r="C24" s="194"/>
      <c r="D24" s="195"/>
      <c r="E24" s="195"/>
      <c r="F24" s="195"/>
      <c r="G24" s="195"/>
      <c r="H24" s="195"/>
      <c r="I24" s="196"/>
      <c r="J24" s="220"/>
      <c r="K24" s="221"/>
      <c r="L24" s="221"/>
      <c r="M24" s="221"/>
      <c r="N24" s="221"/>
      <c r="O24" s="221"/>
      <c r="P24" s="222"/>
      <c r="Q24" s="223"/>
      <c r="R24" s="223"/>
      <c r="S24" s="223"/>
      <c r="T24" s="223"/>
      <c r="U24" s="223"/>
      <c r="V24" s="223"/>
      <c r="W24" s="223"/>
      <c r="X24" s="223"/>
      <c r="Y24" s="224"/>
      <c r="Z24" s="218"/>
      <c r="AA24" s="219"/>
      <c r="AB24" s="219"/>
      <c r="AC24" s="219"/>
      <c r="AD24" s="219"/>
      <c r="AE24" s="219"/>
      <c r="AF24" s="225"/>
      <c r="AG24" s="244"/>
      <c r="AH24" s="245"/>
      <c r="AI24" s="245"/>
      <c r="AJ24" s="246"/>
      <c r="AK24" s="218"/>
      <c r="AL24" s="219"/>
      <c r="AM24" s="219"/>
      <c r="AN24" s="256"/>
      <c r="AO24" s="244"/>
      <c r="AP24" s="245"/>
      <c r="AQ24" s="245"/>
      <c r="AR24" s="247"/>
      <c r="AS24" s="255"/>
      <c r="AT24" s="218"/>
      <c r="AU24" s="256"/>
      <c r="AV24" s="257"/>
      <c r="AW24" s="244"/>
      <c r="AX24" s="245"/>
      <c r="AY24" s="245"/>
      <c r="AZ24" s="247"/>
      <c r="BA24" s="241"/>
      <c r="BB24" s="242"/>
      <c r="BC24" s="219"/>
      <c r="BD24" s="243"/>
      <c r="BE24" s="46"/>
      <c r="BF24" s="46"/>
      <c r="BG24" s="46"/>
      <c r="BH24" s="46"/>
      <c r="BI24" s="46"/>
      <c r="BJ24" s="46"/>
      <c r="BK24" s="46"/>
      <c r="BL24" s="46"/>
      <c r="BM24" s="6"/>
      <c r="BN24" s="6"/>
    </row>
    <row r="25" spans="1:71" x14ac:dyDescent="0.15">
      <c r="A25" s="200">
        <v>4</v>
      </c>
      <c r="B25" s="201"/>
      <c r="C25" s="194"/>
      <c r="D25" s="195"/>
      <c r="E25" s="195"/>
      <c r="F25" s="195"/>
      <c r="G25" s="195"/>
      <c r="H25" s="195"/>
      <c r="I25" s="196"/>
      <c r="J25" s="220"/>
      <c r="K25" s="221"/>
      <c r="L25" s="221"/>
      <c r="M25" s="221"/>
      <c r="N25" s="221"/>
      <c r="O25" s="221"/>
      <c r="P25" s="222"/>
      <c r="Q25" s="226"/>
      <c r="R25" s="227"/>
      <c r="S25" s="227"/>
      <c r="T25" s="227"/>
      <c r="U25" s="227"/>
      <c r="V25" s="227"/>
      <c r="W25" s="227"/>
      <c r="X25" s="227"/>
      <c r="Y25" s="228"/>
      <c r="Z25" s="218"/>
      <c r="AA25" s="219"/>
      <c r="AB25" s="219"/>
      <c r="AC25" s="219"/>
      <c r="AD25" s="219"/>
      <c r="AE25" s="219"/>
      <c r="AF25" s="225"/>
      <c r="AG25" s="244"/>
      <c r="AH25" s="245"/>
      <c r="AI25" s="245"/>
      <c r="AJ25" s="246"/>
      <c r="AK25" s="218"/>
      <c r="AL25" s="219"/>
      <c r="AM25" s="219"/>
      <c r="AN25" s="256"/>
      <c r="AO25" s="244"/>
      <c r="AP25" s="245"/>
      <c r="AQ25" s="245"/>
      <c r="AR25" s="247"/>
      <c r="AS25" s="255"/>
      <c r="AT25" s="218"/>
      <c r="AU25" s="256"/>
      <c r="AV25" s="257"/>
      <c r="AW25" s="244"/>
      <c r="AX25" s="245"/>
      <c r="AY25" s="245"/>
      <c r="AZ25" s="247"/>
      <c r="BA25" s="241"/>
      <c r="BB25" s="242"/>
      <c r="BC25" s="219"/>
      <c r="BD25" s="243"/>
      <c r="BE25" s="46"/>
      <c r="BF25" s="46"/>
      <c r="BG25" s="46"/>
      <c r="BH25" s="46"/>
      <c r="BI25" s="46"/>
      <c r="BJ25" s="46"/>
      <c r="BK25" s="46"/>
      <c r="BL25" s="46"/>
      <c r="BM25" s="6"/>
      <c r="BN25" s="6"/>
    </row>
    <row r="26" spans="1:71" x14ac:dyDescent="0.15">
      <c r="A26" s="200">
        <v>5</v>
      </c>
      <c r="B26" s="201"/>
      <c r="C26" s="194"/>
      <c r="D26" s="195"/>
      <c r="E26" s="195"/>
      <c r="F26" s="195"/>
      <c r="G26" s="195"/>
      <c r="H26" s="195"/>
      <c r="I26" s="196"/>
      <c r="J26" s="220"/>
      <c r="K26" s="221"/>
      <c r="L26" s="221"/>
      <c r="M26" s="221"/>
      <c r="N26" s="221"/>
      <c r="O26" s="221"/>
      <c r="P26" s="222"/>
      <c r="Q26" s="226"/>
      <c r="R26" s="227"/>
      <c r="S26" s="227"/>
      <c r="T26" s="227"/>
      <c r="U26" s="227"/>
      <c r="V26" s="227"/>
      <c r="W26" s="227"/>
      <c r="X26" s="227"/>
      <c r="Y26" s="228"/>
      <c r="Z26" s="218"/>
      <c r="AA26" s="219"/>
      <c r="AB26" s="219"/>
      <c r="AC26" s="219"/>
      <c r="AD26" s="219"/>
      <c r="AE26" s="219"/>
      <c r="AF26" s="225"/>
      <c r="AG26" s="244"/>
      <c r="AH26" s="245"/>
      <c r="AI26" s="245"/>
      <c r="AJ26" s="246"/>
      <c r="AK26" s="218"/>
      <c r="AL26" s="219"/>
      <c r="AM26" s="219"/>
      <c r="AN26" s="256"/>
      <c r="AO26" s="244"/>
      <c r="AP26" s="245"/>
      <c r="AQ26" s="245"/>
      <c r="AR26" s="247"/>
      <c r="AS26" s="255"/>
      <c r="AT26" s="218"/>
      <c r="AU26" s="256"/>
      <c r="AV26" s="257"/>
      <c r="AW26" s="244"/>
      <c r="AX26" s="245"/>
      <c r="AY26" s="245"/>
      <c r="AZ26" s="247"/>
      <c r="BA26" s="241"/>
      <c r="BB26" s="242"/>
      <c r="BC26" s="219"/>
      <c r="BD26" s="243"/>
      <c r="BE26" s="46"/>
      <c r="BF26" s="46"/>
      <c r="BG26" s="46"/>
      <c r="BH26" s="46"/>
      <c r="BI26" s="46"/>
      <c r="BJ26" s="46"/>
      <c r="BK26" s="46"/>
      <c r="BL26" s="46"/>
      <c r="BM26" s="6"/>
      <c r="BN26" s="6"/>
    </row>
    <row r="27" spans="1:71" x14ac:dyDescent="0.15">
      <c r="A27" s="200">
        <v>6</v>
      </c>
      <c r="B27" s="201"/>
      <c r="C27" s="194"/>
      <c r="D27" s="195"/>
      <c r="E27" s="195"/>
      <c r="F27" s="195"/>
      <c r="G27" s="195"/>
      <c r="H27" s="195"/>
      <c r="I27" s="196"/>
      <c r="J27" s="220"/>
      <c r="K27" s="221"/>
      <c r="L27" s="221"/>
      <c r="M27" s="221"/>
      <c r="N27" s="221"/>
      <c r="O27" s="221"/>
      <c r="P27" s="222"/>
      <c r="Q27" s="226"/>
      <c r="R27" s="227"/>
      <c r="S27" s="227"/>
      <c r="T27" s="227"/>
      <c r="U27" s="227"/>
      <c r="V27" s="227"/>
      <c r="W27" s="227"/>
      <c r="X27" s="227"/>
      <c r="Y27" s="228"/>
      <c r="Z27" s="218"/>
      <c r="AA27" s="219"/>
      <c r="AB27" s="219"/>
      <c r="AC27" s="219"/>
      <c r="AD27" s="219"/>
      <c r="AE27" s="219"/>
      <c r="AF27" s="225"/>
      <c r="AG27" s="244"/>
      <c r="AH27" s="245"/>
      <c r="AI27" s="245"/>
      <c r="AJ27" s="246"/>
      <c r="AK27" s="218"/>
      <c r="AL27" s="219"/>
      <c r="AM27" s="219"/>
      <c r="AN27" s="256"/>
      <c r="AO27" s="244"/>
      <c r="AP27" s="245"/>
      <c r="AQ27" s="245"/>
      <c r="AR27" s="247"/>
      <c r="AS27" s="255"/>
      <c r="AT27" s="218"/>
      <c r="AU27" s="256"/>
      <c r="AV27" s="257"/>
      <c r="AW27" s="244"/>
      <c r="AX27" s="245"/>
      <c r="AY27" s="245"/>
      <c r="AZ27" s="247"/>
      <c r="BA27" s="241"/>
      <c r="BB27" s="242"/>
      <c r="BC27" s="219"/>
      <c r="BD27" s="243"/>
      <c r="BE27" s="46"/>
      <c r="BF27" s="46"/>
      <c r="BG27" s="46"/>
      <c r="BH27" s="46"/>
      <c r="BI27" s="46"/>
      <c r="BJ27" s="46"/>
      <c r="BK27" s="46"/>
      <c r="BL27" s="46"/>
      <c r="BM27" s="6"/>
      <c r="BN27" s="6"/>
    </row>
    <row r="28" spans="1:71" x14ac:dyDescent="0.15">
      <c r="A28" s="200">
        <v>7</v>
      </c>
      <c r="B28" s="201"/>
      <c r="C28" s="194"/>
      <c r="D28" s="195"/>
      <c r="E28" s="195"/>
      <c r="F28" s="195"/>
      <c r="G28" s="195"/>
      <c r="H28" s="195"/>
      <c r="I28" s="196"/>
      <c r="J28" s="220"/>
      <c r="K28" s="221"/>
      <c r="L28" s="221"/>
      <c r="M28" s="221"/>
      <c r="N28" s="221"/>
      <c r="O28" s="221"/>
      <c r="P28" s="222"/>
      <c r="Q28" s="226"/>
      <c r="R28" s="227"/>
      <c r="S28" s="227"/>
      <c r="T28" s="227"/>
      <c r="U28" s="227"/>
      <c r="V28" s="227"/>
      <c r="W28" s="227"/>
      <c r="X28" s="227"/>
      <c r="Y28" s="228"/>
      <c r="Z28" s="218"/>
      <c r="AA28" s="219"/>
      <c r="AB28" s="219"/>
      <c r="AC28" s="219"/>
      <c r="AD28" s="219"/>
      <c r="AE28" s="219"/>
      <c r="AF28" s="225"/>
      <c r="AG28" s="244"/>
      <c r="AH28" s="245"/>
      <c r="AI28" s="245"/>
      <c r="AJ28" s="246"/>
      <c r="AK28" s="218"/>
      <c r="AL28" s="219"/>
      <c r="AM28" s="219"/>
      <c r="AN28" s="256"/>
      <c r="AO28" s="244"/>
      <c r="AP28" s="245"/>
      <c r="AQ28" s="245"/>
      <c r="AR28" s="247"/>
      <c r="AS28" s="255"/>
      <c r="AT28" s="218"/>
      <c r="AU28" s="256"/>
      <c r="AV28" s="257"/>
      <c r="AW28" s="244"/>
      <c r="AX28" s="245"/>
      <c r="AY28" s="245"/>
      <c r="AZ28" s="247"/>
      <c r="BA28" s="241"/>
      <c r="BB28" s="242"/>
      <c r="BC28" s="219"/>
      <c r="BD28" s="243"/>
      <c r="BE28" s="46"/>
      <c r="BF28" s="46"/>
      <c r="BG28" s="46"/>
      <c r="BH28" s="46"/>
      <c r="BI28" s="46"/>
      <c r="BJ28" s="46"/>
      <c r="BK28" s="46"/>
      <c r="BL28" s="46"/>
      <c r="BM28" s="6"/>
      <c r="BN28" s="6"/>
    </row>
    <row r="29" spans="1:71" x14ac:dyDescent="0.15">
      <c r="A29" s="200">
        <v>8</v>
      </c>
      <c r="B29" s="201"/>
      <c r="C29" s="194"/>
      <c r="D29" s="195"/>
      <c r="E29" s="195"/>
      <c r="F29" s="195"/>
      <c r="G29" s="195"/>
      <c r="H29" s="195"/>
      <c r="I29" s="196"/>
      <c r="J29" s="220"/>
      <c r="K29" s="221"/>
      <c r="L29" s="221"/>
      <c r="M29" s="221"/>
      <c r="N29" s="221"/>
      <c r="O29" s="221"/>
      <c r="P29" s="222"/>
      <c r="Q29" s="226"/>
      <c r="R29" s="227"/>
      <c r="S29" s="227"/>
      <c r="T29" s="227"/>
      <c r="U29" s="227"/>
      <c r="V29" s="227"/>
      <c r="W29" s="227"/>
      <c r="X29" s="227"/>
      <c r="Y29" s="228"/>
      <c r="Z29" s="218"/>
      <c r="AA29" s="219"/>
      <c r="AB29" s="219"/>
      <c r="AC29" s="219"/>
      <c r="AD29" s="219"/>
      <c r="AE29" s="219"/>
      <c r="AF29" s="225"/>
      <c r="AG29" s="244"/>
      <c r="AH29" s="245"/>
      <c r="AI29" s="245"/>
      <c r="AJ29" s="246"/>
      <c r="AK29" s="218"/>
      <c r="AL29" s="219"/>
      <c r="AM29" s="219"/>
      <c r="AN29" s="256"/>
      <c r="AO29" s="244"/>
      <c r="AP29" s="245"/>
      <c r="AQ29" s="245"/>
      <c r="AR29" s="247"/>
      <c r="AS29" s="261"/>
      <c r="AT29" s="219"/>
      <c r="AU29" s="256"/>
      <c r="AV29" s="257"/>
      <c r="AW29" s="244"/>
      <c r="AX29" s="245"/>
      <c r="AY29" s="245"/>
      <c r="AZ29" s="247"/>
      <c r="BA29" s="241"/>
      <c r="BB29" s="242"/>
      <c r="BC29" s="219"/>
      <c r="BD29" s="243"/>
      <c r="BE29" s="46"/>
      <c r="BF29" s="46"/>
      <c r="BG29" s="46"/>
      <c r="BH29" s="46"/>
      <c r="BI29" s="46"/>
      <c r="BJ29" s="46"/>
      <c r="BK29" s="46"/>
      <c r="BL29" s="46"/>
      <c r="BM29" s="6"/>
      <c r="BN29" s="6"/>
    </row>
    <row r="30" spans="1:71" x14ac:dyDescent="0.15">
      <c r="A30" s="200">
        <v>9</v>
      </c>
      <c r="B30" s="201"/>
      <c r="C30" s="194"/>
      <c r="D30" s="195"/>
      <c r="E30" s="195"/>
      <c r="F30" s="195"/>
      <c r="G30" s="195"/>
      <c r="H30" s="195"/>
      <c r="I30" s="196"/>
      <c r="J30" s="220"/>
      <c r="K30" s="221"/>
      <c r="L30" s="221"/>
      <c r="M30" s="221"/>
      <c r="N30" s="221"/>
      <c r="O30" s="221"/>
      <c r="P30" s="222"/>
      <c r="Q30" s="226"/>
      <c r="R30" s="227"/>
      <c r="S30" s="227"/>
      <c r="T30" s="227"/>
      <c r="U30" s="227"/>
      <c r="V30" s="227"/>
      <c r="W30" s="227"/>
      <c r="X30" s="227"/>
      <c r="Y30" s="228"/>
      <c r="Z30" s="218"/>
      <c r="AA30" s="219"/>
      <c r="AB30" s="219"/>
      <c r="AC30" s="219"/>
      <c r="AD30" s="219"/>
      <c r="AE30" s="219"/>
      <c r="AF30" s="225"/>
      <c r="AG30" s="244"/>
      <c r="AH30" s="245"/>
      <c r="AI30" s="245"/>
      <c r="AJ30" s="246"/>
      <c r="AK30" s="218"/>
      <c r="AL30" s="219"/>
      <c r="AM30" s="219"/>
      <c r="AN30" s="256"/>
      <c r="AO30" s="244"/>
      <c r="AP30" s="245"/>
      <c r="AQ30" s="245"/>
      <c r="AR30" s="247"/>
      <c r="AS30" s="261"/>
      <c r="AT30" s="219"/>
      <c r="AU30" s="219"/>
      <c r="AV30" s="225"/>
      <c r="AW30" s="244"/>
      <c r="AX30" s="245"/>
      <c r="AY30" s="245"/>
      <c r="AZ30" s="247"/>
      <c r="BA30" s="241"/>
      <c r="BB30" s="242"/>
      <c r="BC30" s="256"/>
      <c r="BD30" s="260"/>
      <c r="BE30" s="46"/>
      <c r="BF30" s="46"/>
      <c r="BG30" s="46"/>
      <c r="BH30" s="46"/>
      <c r="BI30" s="46"/>
      <c r="BJ30" s="46"/>
      <c r="BK30" s="46"/>
      <c r="BL30" s="46"/>
      <c r="BM30" s="6"/>
      <c r="BN30" s="6"/>
    </row>
    <row r="31" spans="1:71" x14ac:dyDescent="0.15">
      <c r="A31" s="200">
        <v>10</v>
      </c>
      <c r="B31" s="201"/>
      <c r="C31" s="194"/>
      <c r="D31" s="195"/>
      <c r="E31" s="195"/>
      <c r="F31" s="195"/>
      <c r="G31" s="195"/>
      <c r="H31" s="195"/>
      <c r="I31" s="196"/>
      <c r="J31" s="220"/>
      <c r="K31" s="221"/>
      <c r="L31" s="221"/>
      <c r="M31" s="221"/>
      <c r="N31" s="221"/>
      <c r="O31" s="221"/>
      <c r="P31" s="222"/>
      <c r="Q31" s="226"/>
      <c r="R31" s="227"/>
      <c r="S31" s="227"/>
      <c r="T31" s="227"/>
      <c r="U31" s="227"/>
      <c r="V31" s="227"/>
      <c r="W31" s="227"/>
      <c r="X31" s="227"/>
      <c r="Y31" s="228"/>
      <c r="Z31" s="218"/>
      <c r="AA31" s="219"/>
      <c r="AB31" s="219"/>
      <c r="AC31" s="219"/>
      <c r="AD31" s="219"/>
      <c r="AE31" s="219"/>
      <c r="AF31" s="225"/>
      <c r="AG31" s="244"/>
      <c r="AH31" s="245"/>
      <c r="AI31" s="245"/>
      <c r="AJ31" s="246"/>
      <c r="AK31" s="218"/>
      <c r="AL31" s="219"/>
      <c r="AM31" s="219"/>
      <c r="AN31" s="256"/>
      <c r="AO31" s="244"/>
      <c r="AP31" s="245"/>
      <c r="AQ31" s="245"/>
      <c r="AR31" s="247"/>
      <c r="AS31" s="261"/>
      <c r="AT31" s="219"/>
      <c r="AU31" s="219"/>
      <c r="AV31" s="225"/>
      <c r="AW31" s="244"/>
      <c r="AX31" s="245"/>
      <c r="AY31" s="245"/>
      <c r="AZ31" s="247"/>
      <c r="BA31" s="241"/>
      <c r="BB31" s="242"/>
      <c r="BC31" s="256"/>
      <c r="BD31" s="260"/>
      <c r="BE31" s="46"/>
      <c r="BF31" s="46"/>
      <c r="BG31" s="46"/>
      <c r="BH31" s="46"/>
      <c r="BI31" s="46"/>
      <c r="BJ31" s="46"/>
      <c r="BK31" s="46"/>
      <c r="BL31" s="46"/>
      <c r="BM31" s="6"/>
      <c r="BN31" s="6"/>
    </row>
    <row r="32" spans="1:71" x14ac:dyDescent="0.15">
      <c r="A32" s="200">
        <v>11</v>
      </c>
      <c r="B32" s="201"/>
      <c r="C32" s="194"/>
      <c r="D32" s="195"/>
      <c r="E32" s="195"/>
      <c r="F32" s="195"/>
      <c r="G32" s="195"/>
      <c r="H32" s="195"/>
      <c r="I32" s="196"/>
      <c r="J32" s="220"/>
      <c r="K32" s="221"/>
      <c r="L32" s="221"/>
      <c r="M32" s="221"/>
      <c r="N32" s="221"/>
      <c r="O32" s="221"/>
      <c r="P32" s="222"/>
      <c r="Q32" s="226"/>
      <c r="R32" s="227"/>
      <c r="S32" s="227"/>
      <c r="T32" s="227"/>
      <c r="U32" s="227"/>
      <c r="V32" s="227"/>
      <c r="W32" s="227"/>
      <c r="X32" s="227"/>
      <c r="Y32" s="228"/>
      <c r="Z32" s="218"/>
      <c r="AA32" s="219"/>
      <c r="AB32" s="219"/>
      <c r="AC32" s="219"/>
      <c r="AD32" s="219"/>
      <c r="AE32" s="219"/>
      <c r="AF32" s="225"/>
      <c r="AG32" s="244"/>
      <c r="AH32" s="245"/>
      <c r="AI32" s="245"/>
      <c r="AJ32" s="246"/>
      <c r="AK32" s="218"/>
      <c r="AL32" s="219"/>
      <c r="AM32" s="219"/>
      <c r="AN32" s="256"/>
      <c r="AO32" s="244"/>
      <c r="AP32" s="245"/>
      <c r="AQ32" s="245"/>
      <c r="AR32" s="247"/>
      <c r="AS32" s="261"/>
      <c r="AT32" s="219"/>
      <c r="AU32" s="219"/>
      <c r="AV32" s="225"/>
      <c r="AW32" s="244"/>
      <c r="AX32" s="245"/>
      <c r="AY32" s="245"/>
      <c r="AZ32" s="247"/>
      <c r="BA32" s="241"/>
      <c r="BB32" s="242"/>
      <c r="BC32" s="256"/>
      <c r="BD32" s="260"/>
      <c r="BE32" s="46"/>
      <c r="BF32" s="46"/>
      <c r="BG32" s="46"/>
      <c r="BH32" s="46"/>
      <c r="BI32" s="46"/>
      <c r="BJ32" s="46"/>
      <c r="BK32" s="46"/>
      <c r="BL32" s="46"/>
      <c r="BM32" s="6"/>
      <c r="BN32" s="6"/>
    </row>
    <row r="33" spans="1:66" x14ac:dyDescent="0.15">
      <c r="A33" s="200">
        <v>12</v>
      </c>
      <c r="B33" s="201"/>
      <c r="C33" s="194"/>
      <c r="D33" s="195"/>
      <c r="E33" s="195"/>
      <c r="F33" s="195"/>
      <c r="G33" s="195"/>
      <c r="H33" s="195"/>
      <c r="I33" s="196"/>
      <c r="J33" s="220"/>
      <c r="K33" s="221"/>
      <c r="L33" s="221"/>
      <c r="M33" s="221"/>
      <c r="N33" s="221"/>
      <c r="O33" s="221"/>
      <c r="P33" s="222"/>
      <c r="Q33" s="226"/>
      <c r="R33" s="227"/>
      <c r="S33" s="227"/>
      <c r="T33" s="227"/>
      <c r="U33" s="227"/>
      <c r="V33" s="227"/>
      <c r="W33" s="227"/>
      <c r="X33" s="227"/>
      <c r="Y33" s="228"/>
      <c r="Z33" s="218"/>
      <c r="AA33" s="219"/>
      <c r="AB33" s="219"/>
      <c r="AC33" s="219"/>
      <c r="AD33" s="219"/>
      <c r="AE33" s="219"/>
      <c r="AF33" s="225"/>
      <c r="AG33" s="244"/>
      <c r="AH33" s="245"/>
      <c r="AI33" s="245"/>
      <c r="AJ33" s="246"/>
      <c r="AK33" s="218"/>
      <c r="AL33" s="219"/>
      <c r="AM33" s="219"/>
      <c r="AN33" s="256"/>
      <c r="AO33" s="244"/>
      <c r="AP33" s="245"/>
      <c r="AQ33" s="245"/>
      <c r="AR33" s="247"/>
      <c r="AS33" s="261"/>
      <c r="AT33" s="219"/>
      <c r="AU33" s="219"/>
      <c r="AV33" s="225"/>
      <c r="AW33" s="244"/>
      <c r="AX33" s="245"/>
      <c r="AY33" s="245"/>
      <c r="AZ33" s="247"/>
      <c r="BA33" s="241"/>
      <c r="BB33" s="242"/>
      <c r="BC33" s="256"/>
      <c r="BD33" s="260"/>
      <c r="BE33" s="46"/>
      <c r="BF33" s="46"/>
      <c r="BG33" s="46"/>
      <c r="BH33" s="46"/>
      <c r="BI33" s="46"/>
      <c r="BJ33" s="46"/>
      <c r="BK33" s="46"/>
      <c r="BL33" s="46"/>
      <c r="BM33" s="6"/>
      <c r="BN33" s="6"/>
    </row>
    <row r="34" spans="1:66" x14ac:dyDescent="0.15">
      <c r="A34" s="200">
        <v>13</v>
      </c>
      <c r="B34" s="201"/>
      <c r="C34" s="194"/>
      <c r="D34" s="195"/>
      <c r="E34" s="195"/>
      <c r="F34" s="195"/>
      <c r="G34" s="195"/>
      <c r="H34" s="195"/>
      <c r="I34" s="196"/>
      <c r="J34" s="220"/>
      <c r="K34" s="221"/>
      <c r="L34" s="221"/>
      <c r="M34" s="221"/>
      <c r="N34" s="221"/>
      <c r="O34" s="221"/>
      <c r="P34" s="222"/>
      <c r="Q34" s="226"/>
      <c r="R34" s="227"/>
      <c r="S34" s="227"/>
      <c r="T34" s="227"/>
      <c r="U34" s="227"/>
      <c r="V34" s="227"/>
      <c r="W34" s="227"/>
      <c r="X34" s="227"/>
      <c r="Y34" s="228"/>
      <c r="Z34" s="218"/>
      <c r="AA34" s="219"/>
      <c r="AB34" s="219"/>
      <c r="AC34" s="219"/>
      <c r="AD34" s="219"/>
      <c r="AE34" s="219"/>
      <c r="AF34" s="225"/>
      <c r="AG34" s="244"/>
      <c r="AH34" s="245"/>
      <c r="AI34" s="245"/>
      <c r="AJ34" s="246"/>
      <c r="AK34" s="218"/>
      <c r="AL34" s="219"/>
      <c r="AM34" s="219"/>
      <c r="AN34" s="256"/>
      <c r="AO34" s="244"/>
      <c r="AP34" s="245"/>
      <c r="AQ34" s="245"/>
      <c r="AR34" s="247"/>
      <c r="AS34" s="261"/>
      <c r="AT34" s="219"/>
      <c r="AU34" s="219"/>
      <c r="AV34" s="225"/>
      <c r="AW34" s="244"/>
      <c r="AX34" s="245"/>
      <c r="AY34" s="245"/>
      <c r="AZ34" s="247"/>
      <c r="BA34" s="241"/>
      <c r="BB34" s="242"/>
      <c r="BC34" s="256"/>
      <c r="BD34" s="260"/>
      <c r="BE34" s="46"/>
      <c r="BF34" s="46"/>
      <c r="BG34" s="46"/>
      <c r="BH34" s="46"/>
      <c r="BI34" s="46"/>
      <c r="BJ34" s="46"/>
      <c r="BK34" s="46"/>
      <c r="BL34" s="46"/>
      <c r="BM34" s="6"/>
      <c r="BN34" s="6"/>
    </row>
    <row r="35" spans="1:66" x14ac:dyDescent="0.15">
      <c r="A35" s="200">
        <v>14</v>
      </c>
      <c r="B35" s="201"/>
      <c r="C35" s="194"/>
      <c r="D35" s="195"/>
      <c r="E35" s="195"/>
      <c r="F35" s="195"/>
      <c r="G35" s="195"/>
      <c r="H35" s="195"/>
      <c r="I35" s="196"/>
      <c r="J35" s="220"/>
      <c r="K35" s="221"/>
      <c r="L35" s="221"/>
      <c r="M35" s="221"/>
      <c r="N35" s="221"/>
      <c r="O35" s="221"/>
      <c r="P35" s="222"/>
      <c r="Q35" s="226"/>
      <c r="R35" s="227"/>
      <c r="S35" s="227"/>
      <c r="T35" s="227"/>
      <c r="U35" s="227"/>
      <c r="V35" s="227"/>
      <c r="W35" s="227"/>
      <c r="X35" s="227"/>
      <c r="Y35" s="228"/>
      <c r="Z35" s="218"/>
      <c r="AA35" s="219"/>
      <c r="AB35" s="219"/>
      <c r="AC35" s="219"/>
      <c r="AD35" s="219"/>
      <c r="AE35" s="219"/>
      <c r="AF35" s="225"/>
      <c r="AG35" s="244"/>
      <c r="AH35" s="245"/>
      <c r="AI35" s="245"/>
      <c r="AJ35" s="246"/>
      <c r="AK35" s="218"/>
      <c r="AL35" s="219"/>
      <c r="AM35" s="219"/>
      <c r="AN35" s="256"/>
      <c r="AO35" s="244"/>
      <c r="AP35" s="245"/>
      <c r="AQ35" s="245"/>
      <c r="AR35" s="247"/>
      <c r="AS35" s="261"/>
      <c r="AT35" s="219"/>
      <c r="AU35" s="219"/>
      <c r="AV35" s="225"/>
      <c r="AW35" s="244"/>
      <c r="AX35" s="245"/>
      <c r="AY35" s="245"/>
      <c r="AZ35" s="247"/>
      <c r="BA35" s="241"/>
      <c r="BB35" s="242"/>
      <c r="BC35" s="219"/>
      <c r="BD35" s="243"/>
      <c r="BE35" s="46"/>
      <c r="BF35" s="46"/>
      <c r="BG35" s="46"/>
      <c r="BH35" s="46"/>
      <c r="BI35" s="46"/>
      <c r="BJ35" s="46"/>
      <c r="BK35" s="46"/>
      <c r="BL35" s="46"/>
      <c r="BM35" s="6"/>
      <c r="BN35" s="6"/>
    </row>
    <row r="36" spans="1:66" x14ac:dyDescent="0.15">
      <c r="A36" s="200">
        <v>15</v>
      </c>
      <c r="B36" s="201"/>
      <c r="C36" s="194"/>
      <c r="D36" s="195"/>
      <c r="E36" s="195"/>
      <c r="F36" s="195"/>
      <c r="G36" s="195"/>
      <c r="H36" s="195"/>
      <c r="I36" s="196"/>
      <c r="J36" s="220"/>
      <c r="K36" s="221"/>
      <c r="L36" s="221"/>
      <c r="M36" s="221"/>
      <c r="N36" s="221"/>
      <c r="O36" s="221"/>
      <c r="P36" s="222"/>
      <c r="Q36" s="226"/>
      <c r="R36" s="227"/>
      <c r="S36" s="227"/>
      <c r="T36" s="227"/>
      <c r="U36" s="227"/>
      <c r="V36" s="227"/>
      <c r="W36" s="227"/>
      <c r="X36" s="227"/>
      <c r="Y36" s="228"/>
      <c r="Z36" s="218"/>
      <c r="AA36" s="219"/>
      <c r="AB36" s="219"/>
      <c r="AC36" s="219"/>
      <c r="AD36" s="219"/>
      <c r="AE36" s="219"/>
      <c r="AF36" s="225"/>
      <c r="AG36" s="244"/>
      <c r="AH36" s="245"/>
      <c r="AI36" s="245"/>
      <c r="AJ36" s="246"/>
      <c r="AK36" s="218"/>
      <c r="AL36" s="219"/>
      <c r="AM36" s="219"/>
      <c r="AN36" s="256"/>
      <c r="AO36" s="244"/>
      <c r="AP36" s="245"/>
      <c r="AQ36" s="245"/>
      <c r="AR36" s="247"/>
      <c r="AS36" s="261"/>
      <c r="AT36" s="219"/>
      <c r="AU36" s="219"/>
      <c r="AV36" s="225"/>
      <c r="AW36" s="244"/>
      <c r="AX36" s="245"/>
      <c r="AY36" s="245"/>
      <c r="AZ36" s="247"/>
      <c r="BA36" s="241"/>
      <c r="BB36" s="242"/>
      <c r="BC36" s="219"/>
      <c r="BD36" s="243"/>
      <c r="BE36" s="46"/>
      <c r="BF36" s="46"/>
      <c r="BG36" s="46"/>
      <c r="BH36" s="46"/>
      <c r="BI36" s="46"/>
      <c r="BJ36" s="46"/>
      <c r="BK36" s="46"/>
      <c r="BL36" s="46"/>
      <c r="BM36" s="6"/>
      <c r="BN36" s="6"/>
    </row>
    <row r="37" spans="1:66" x14ac:dyDescent="0.15">
      <c r="A37" s="200">
        <v>16</v>
      </c>
      <c r="B37" s="201"/>
      <c r="C37" s="194"/>
      <c r="D37" s="195"/>
      <c r="E37" s="195"/>
      <c r="F37" s="195"/>
      <c r="G37" s="195"/>
      <c r="H37" s="195"/>
      <c r="I37" s="196"/>
      <c r="J37" s="220"/>
      <c r="K37" s="221"/>
      <c r="L37" s="221"/>
      <c r="M37" s="221"/>
      <c r="N37" s="221"/>
      <c r="O37" s="221"/>
      <c r="P37" s="222"/>
      <c r="Q37" s="226"/>
      <c r="R37" s="227"/>
      <c r="S37" s="227"/>
      <c r="T37" s="227"/>
      <c r="U37" s="227"/>
      <c r="V37" s="227"/>
      <c r="W37" s="227"/>
      <c r="X37" s="227"/>
      <c r="Y37" s="228"/>
      <c r="Z37" s="218"/>
      <c r="AA37" s="219"/>
      <c r="AB37" s="219"/>
      <c r="AC37" s="219"/>
      <c r="AD37" s="219"/>
      <c r="AE37" s="219"/>
      <c r="AF37" s="225"/>
      <c r="AG37" s="244"/>
      <c r="AH37" s="245"/>
      <c r="AI37" s="245"/>
      <c r="AJ37" s="246"/>
      <c r="AK37" s="218"/>
      <c r="AL37" s="219"/>
      <c r="AM37" s="219"/>
      <c r="AN37" s="256"/>
      <c r="AO37" s="244"/>
      <c r="AP37" s="245"/>
      <c r="AQ37" s="245"/>
      <c r="AR37" s="247"/>
      <c r="AS37" s="261"/>
      <c r="AT37" s="219"/>
      <c r="AU37" s="219"/>
      <c r="AV37" s="225"/>
      <c r="AW37" s="244"/>
      <c r="AX37" s="245"/>
      <c r="AY37" s="245"/>
      <c r="AZ37" s="247"/>
      <c r="BA37" s="241"/>
      <c r="BB37" s="242"/>
      <c r="BC37" s="219"/>
      <c r="BD37" s="243"/>
      <c r="BE37" s="46"/>
      <c r="BF37" s="46"/>
      <c r="BG37" s="46"/>
      <c r="BH37" s="46"/>
      <c r="BI37" s="46"/>
      <c r="BJ37" s="46"/>
      <c r="BK37" s="46"/>
      <c r="BL37" s="46"/>
      <c r="BM37" s="6"/>
      <c r="BN37" s="6"/>
    </row>
    <row r="38" spans="1:66" x14ac:dyDescent="0.15">
      <c r="A38" s="200">
        <v>17</v>
      </c>
      <c r="B38" s="201"/>
      <c r="C38" s="194"/>
      <c r="D38" s="195"/>
      <c r="E38" s="195"/>
      <c r="F38" s="195"/>
      <c r="G38" s="195"/>
      <c r="H38" s="195"/>
      <c r="I38" s="196"/>
      <c r="J38" s="220"/>
      <c r="K38" s="221"/>
      <c r="L38" s="221"/>
      <c r="M38" s="221"/>
      <c r="N38" s="221"/>
      <c r="O38" s="221"/>
      <c r="P38" s="222"/>
      <c r="Q38" s="226"/>
      <c r="R38" s="227"/>
      <c r="S38" s="227"/>
      <c r="T38" s="227"/>
      <c r="U38" s="227"/>
      <c r="V38" s="227"/>
      <c r="W38" s="227"/>
      <c r="X38" s="227"/>
      <c r="Y38" s="228"/>
      <c r="Z38" s="218"/>
      <c r="AA38" s="219"/>
      <c r="AB38" s="219"/>
      <c r="AC38" s="219"/>
      <c r="AD38" s="219"/>
      <c r="AE38" s="219"/>
      <c r="AF38" s="225"/>
      <c r="AG38" s="244"/>
      <c r="AH38" s="245"/>
      <c r="AI38" s="245"/>
      <c r="AJ38" s="246"/>
      <c r="AK38" s="218"/>
      <c r="AL38" s="219"/>
      <c r="AM38" s="219"/>
      <c r="AN38" s="256"/>
      <c r="AO38" s="244"/>
      <c r="AP38" s="245"/>
      <c r="AQ38" s="245"/>
      <c r="AR38" s="247"/>
      <c r="AS38" s="261"/>
      <c r="AT38" s="219"/>
      <c r="AU38" s="219"/>
      <c r="AV38" s="225"/>
      <c r="AW38" s="244"/>
      <c r="AX38" s="245"/>
      <c r="AY38" s="245"/>
      <c r="AZ38" s="247"/>
      <c r="BA38" s="241"/>
      <c r="BB38" s="242"/>
      <c r="BC38" s="219"/>
      <c r="BD38" s="243"/>
      <c r="BE38" s="46"/>
      <c r="BF38" s="46"/>
      <c r="BG38" s="46"/>
      <c r="BH38" s="46"/>
      <c r="BI38" s="46"/>
      <c r="BJ38" s="46"/>
      <c r="BK38" s="46"/>
      <c r="BL38" s="46"/>
      <c r="BM38" s="6"/>
      <c r="BN38" s="6"/>
    </row>
    <row r="39" spans="1:66" x14ac:dyDescent="0.15">
      <c r="A39" s="200">
        <v>18</v>
      </c>
      <c r="B39" s="201"/>
      <c r="C39" s="194"/>
      <c r="D39" s="195"/>
      <c r="E39" s="195"/>
      <c r="F39" s="195"/>
      <c r="G39" s="195"/>
      <c r="H39" s="195"/>
      <c r="I39" s="196"/>
      <c r="J39" s="220"/>
      <c r="K39" s="221"/>
      <c r="L39" s="221"/>
      <c r="M39" s="221"/>
      <c r="N39" s="221"/>
      <c r="O39" s="221"/>
      <c r="P39" s="222"/>
      <c r="Q39" s="226"/>
      <c r="R39" s="227"/>
      <c r="S39" s="227"/>
      <c r="T39" s="227"/>
      <c r="U39" s="227"/>
      <c r="V39" s="227"/>
      <c r="W39" s="227"/>
      <c r="X39" s="227"/>
      <c r="Y39" s="228"/>
      <c r="Z39" s="218"/>
      <c r="AA39" s="219"/>
      <c r="AB39" s="219"/>
      <c r="AC39" s="219"/>
      <c r="AD39" s="219"/>
      <c r="AE39" s="219"/>
      <c r="AF39" s="225"/>
      <c r="AG39" s="244"/>
      <c r="AH39" s="245"/>
      <c r="AI39" s="245"/>
      <c r="AJ39" s="246"/>
      <c r="AK39" s="218"/>
      <c r="AL39" s="219"/>
      <c r="AM39" s="219"/>
      <c r="AN39" s="256"/>
      <c r="AO39" s="244"/>
      <c r="AP39" s="245"/>
      <c r="AQ39" s="245"/>
      <c r="AR39" s="247"/>
      <c r="AS39" s="261"/>
      <c r="AT39" s="219"/>
      <c r="AU39" s="219"/>
      <c r="AV39" s="225"/>
      <c r="AW39" s="244"/>
      <c r="AX39" s="245"/>
      <c r="AY39" s="245"/>
      <c r="AZ39" s="247"/>
      <c r="BA39" s="241"/>
      <c r="BB39" s="242"/>
      <c r="BC39" s="219"/>
      <c r="BD39" s="243"/>
      <c r="BE39" s="46"/>
      <c r="BF39" s="46"/>
      <c r="BG39" s="46"/>
      <c r="BH39" s="46"/>
      <c r="BI39" s="46"/>
      <c r="BJ39" s="46"/>
      <c r="BK39" s="46"/>
      <c r="BL39" s="46"/>
      <c r="BM39" s="6"/>
      <c r="BN39" s="6"/>
    </row>
    <row r="40" spans="1:66" x14ac:dyDescent="0.15">
      <c r="A40" s="200">
        <v>19</v>
      </c>
      <c r="B40" s="201"/>
      <c r="C40" s="194"/>
      <c r="D40" s="195"/>
      <c r="E40" s="195"/>
      <c r="F40" s="195"/>
      <c r="G40" s="195"/>
      <c r="H40" s="195"/>
      <c r="I40" s="196"/>
      <c r="J40" s="220"/>
      <c r="K40" s="221"/>
      <c r="L40" s="221"/>
      <c r="M40" s="221"/>
      <c r="N40" s="221"/>
      <c r="O40" s="221"/>
      <c r="P40" s="222"/>
      <c r="Q40" s="226"/>
      <c r="R40" s="227"/>
      <c r="S40" s="227"/>
      <c r="T40" s="227"/>
      <c r="U40" s="227"/>
      <c r="V40" s="227"/>
      <c r="W40" s="227"/>
      <c r="X40" s="227"/>
      <c r="Y40" s="228"/>
      <c r="Z40" s="218"/>
      <c r="AA40" s="219"/>
      <c r="AB40" s="219"/>
      <c r="AC40" s="219"/>
      <c r="AD40" s="219"/>
      <c r="AE40" s="219"/>
      <c r="AF40" s="225"/>
      <c r="AG40" s="244"/>
      <c r="AH40" s="245"/>
      <c r="AI40" s="245"/>
      <c r="AJ40" s="246"/>
      <c r="AK40" s="218"/>
      <c r="AL40" s="219"/>
      <c r="AM40" s="219"/>
      <c r="AN40" s="256"/>
      <c r="AO40" s="244"/>
      <c r="AP40" s="245"/>
      <c r="AQ40" s="245"/>
      <c r="AR40" s="247"/>
      <c r="AS40" s="261"/>
      <c r="AT40" s="219"/>
      <c r="AU40" s="219"/>
      <c r="AV40" s="225"/>
      <c r="AW40" s="244"/>
      <c r="AX40" s="245"/>
      <c r="AY40" s="245"/>
      <c r="AZ40" s="247"/>
      <c r="BA40" s="241"/>
      <c r="BB40" s="242"/>
      <c r="BC40" s="219"/>
      <c r="BD40" s="243"/>
      <c r="BE40" s="46"/>
      <c r="BF40" s="46"/>
      <c r="BG40" s="46"/>
      <c r="BH40" s="46"/>
      <c r="BI40" s="46"/>
      <c r="BJ40" s="46"/>
      <c r="BK40" s="46"/>
      <c r="BL40" s="46"/>
      <c r="BM40" s="6"/>
      <c r="BN40" s="6"/>
    </row>
    <row r="41" spans="1:66" x14ac:dyDescent="0.15">
      <c r="A41" s="200">
        <v>20</v>
      </c>
      <c r="B41" s="201"/>
      <c r="C41" s="194"/>
      <c r="D41" s="195"/>
      <c r="E41" s="195"/>
      <c r="F41" s="195"/>
      <c r="G41" s="195"/>
      <c r="H41" s="195"/>
      <c r="I41" s="196"/>
      <c r="J41" s="220"/>
      <c r="K41" s="221"/>
      <c r="L41" s="221"/>
      <c r="M41" s="221"/>
      <c r="N41" s="221"/>
      <c r="O41" s="221"/>
      <c r="P41" s="222"/>
      <c r="Q41" s="226"/>
      <c r="R41" s="227"/>
      <c r="S41" s="227"/>
      <c r="T41" s="227"/>
      <c r="U41" s="227"/>
      <c r="V41" s="227"/>
      <c r="W41" s="227"/>
      <c r="X41" s="227"/>
      <c r="Y41" s="228"/>
      <c r="Z41" s="218"/>
      <c r="AA41" s="219"/>
      <c r="AB41" s="219"/>
      <c r="AC41" s="219"/>
      <c r="AD41" s="219"/>
      <c r="AE41" s="219"/>
      <c r="AF41" s="225"/>
      <c r="AG41" s="244"/>
      <c r="AH41" s="245"/>
      <c r="AI41" s="245"/>
      <c r="AJ41" s="246"/>
      <c r="AK41" s="218"/>
      <c r="AL41" s="219"/>
      <c r="AM41" s="219"/>
      <c r="AN41" s="256"/>
      <c r="AO41" s="244"/>
      <c r="AP41" s="245"/>
      <c r="AQ41" s="245"/>
      <c r="AR41" s="247"/>
      <c r="AS41" s="261"/>
      <c r="AT41" s="219"/>
      <c r="AU41" s="219"/>
      <c r="AV41" s="225"/>
      <c r="AW41" s="244"/>
      <c r="AX41" s="245"/>
      <c r="AY41" s="245"/>
      <c r="AZ41" s="247"/>
      <c r="BA41" s="241"/>
      <c r="BB41" s="242"/>
      <c r="BC41" s="219"/>
      <c r="BD41" s="243"/>
      <c r="BE41" s="46"/>
      <c r="BF41" s="46"/>
      <c r="BG41" s="46"/>
      <c r="BH41" s="46"/>
      <c r="BI41" s="46"/>
      <c r="BJ41" s="46"/>
      <c r="BK41" s="46"/>
      <c r="BL41" s="46"/>
      <c r="BM41" s="6"/>
      <c r="BN41" s="6"/>
    </row>
    <row r="42" spans="1:66" x14ac:dyDescent="0.15">
      <c r="A42" s="200">
        <v>21</v>
      </c>
      <c r="B42" s="201"/>
      <c r="C42" s="194"/>
      <c r="D42" s="195"/>
      <c r="E42" s="195"/>
      <c r="F42" s="195"/>
      <c r="G42" s="195"/>
      <c r="H42" s="195"/>
      <c r="I42" s="196"/>
      <c r="J42" s="220"/>
      <c r="K42" s="221"/>
      <c r="L42" s="221"/>
      <c r="M42" s="221"/>
      <c r="N42" s="221"/>
      <c r="O42" s="221"/>
      <c r="P42" s="222"/>
      <c r="Q42" s="226"/>
      <c r="R42" s="227"/>
      <c r="S42" s="227"/>
      <c r="T42" s="227"/>
      <c r="U42" s="227"/>
      <c r="V42" s="227"/>
      <c r="W42" s="227"/>
      <c r="X42" s="227"/>
      <c r="Y42" s="228"/>
      <c r="Z42" s="218"/>
      <c r="AA42" s="219"/>
      <c r="AB42" s="219"/>
      <c r="AC42" s="219"/>
      <c r="AD42" s="219"/>
      <c r="AE42" s="219"/>
      <c r="AF42" s="225"/>
      <c r="AG42" s="244"/>
      <c r="AH42" s="245"/>
      <c r="AI42" s="245"/>
      <c r="AJ42" s="246"/>
      <c r="AK42" s="218"/>
      <c r="AL42" s="219"/>
      <c r="AM42" s="219"/>
      <c r="AN42" s="256"/>
      <c r="AO42" s="244"/>
      <c r="AP42" s="245"/>
      <c r="AQ42" s="245"/>
      <c r="AR42" s="247"/>
      <c r="AS42" s="261"/>
      <c r="AT42" s="219"/>
      <c r="AU42" s="219"/>
      <c r="AV42" s="225"/>
      <c r="AW42" s="244"/>
      <c r="AX42" s="245"/>
      <c r="AY42" s="245"/>
      <c r="AZ42" s="247"/>
      <c r="BA42" s="241"/>
      <c r="BB42" s="242"/>
      <c r="BC42" s="219"/>
      <c r="BD42" s="243"/>
      <c r="BE42" s="46"/>
      <c r="BF42" s="46"/>
      <c r="BG42" s="46"/>
      <c r="BH42" s="46"/>
      <c r="BI42" s="46"/>
      <c r="BJ42" s="46"/>
      <c r="BK42" s="46"/>
      <c r="BL42" s="46"/>
      <c r="BM42" s="6"/>
      <c r="BN42" s="6"/>
    </row>
    <row r="43" spans="1:66" x14ac:dyDescent="0.15">
      <c r="A43" s="200">
        <v>22</v>
      </c>
      <c r="B43" s="201"/>
      <c r="C43" s="194"/>
      <c r="D43" s="195"/>
      <c r="E43" s="195"/>
      <c r="F43" s="195"/>
      <c r="G43" s="195"/>
      <c r="H43" s="195"/>
      <c r="I43" s="196"/>
      <c r="J43" s="220"/>
      <c r="K43" s="221"/>
      <c r="L43" s="221"/>
      <c r="M43" s="221"/>
      <c r="N43" s="221"/>
      <c r="O43" s="221"/>
      <c r="P43" s="222"/>
      <c r="Q43" s="226"/>
      <c r="R43" s="227"/>
      <c r="S43" s="227"/>
      <c r="T43" s="227"/>
      <c r="U43" s="227"/>
      <c r="V43" s="227"/>
      <c r="W43" s="227"/>
      <c r="X43" s="227"/>
      <c r="Y43" s="228"/>
      <c r="Z43" s="218"/>
      <c r="AA43" s="219"/>
      <c r="AB43" s="219"/>
      <c r="AC43" s="219"/>
      <c r="AD43" s="219"/>
      <c r="AE43" s="219"/>
      <c r="AF43" s="225"/>
      <c r="AG43" s="244"/>
      <c r="AH43" s="245"/>
      <c r="AI43" s="245"/>
      <c r="AJ43" s="246"/>
      <c r="AK43" s="218"/>
      <c r="AL43" s="219"/>
      <c r="AM43" s="219"/>
      <c r="AN43" s="256"/>
      <c r="AO43" s="244"/>
      <c r="AP43" s="245"/>
      <c r="AQ43" s="245"/>
      <c r="AR43" s="247"/>
      <c r="AS43" s="261"/>
      <c r="AT43" s="219"/>
      <c r="AU43" s="219"/>
      <c r="AV43" s="225"/>
      <c r="AW43" s="244"/>
      <c r="AX43" s="245"/>
      <c r="AY43" s="245"/>
      <c r="AZ43" s="247"/>
      <c r="BA43" s="241"/>
      <c r="BB43" s="242"/>
      <c r="BC43" s="219"/>
      <c r="BD43" s="243"/>
      <c r="BE43" s="46"/>
      <c r="BF43" s="46"/>
      <c r="BG43" s="46"/>
      <c r="BH43" s="46"/>
      <c r="BI43" s="46"/>
      <c r="BJ43" s="46"/>
      <c r="BK43" s="46"/>
      <c r="BL43" s="46"/>
      <c r="BM43" s="6"/>
      <c r="BN43" s="6"/>
    </row>
    <row r="44" spans="1:66" x14ac:dyDescent="0.15">
      <c r="A44" s="200">
        <v>23</v>
      </c>
      <c r="B44" s="201"/>
      <c r="C44" s="194"/>
      <c r="D44" s="195"/>
      <c r="E44" s="195"/>
      <c r="F44" s="195"/>
      <c r="G44" s="195"/>
      <c r="H44" s="195"/>
      <c r="I44" s="196"/>
      <c r="J44" s="220"/>
      <c r="K44" s="221"/>
      <c r="L44" s="221"/>
      <c r="M44" s="221"/>
      <c r="N44" s="221"/>
      <c r="O44" s="221"/>
      <c r="P44" s="222"/>
      <c r="Q44" s="226"/>
      <c r="R44" s="227"/>
      <c r="S44" s="227"/>
      <c r="T44" s="227"/>
      <c r="U44" s="227"/>
      <c r="V44" s="227"/>
      <c r="W44" s="227"/>
      <c r="X44" s="227"/>
      <c r="Y44" s="228"/>
      <c r="Z44" s="218"/>
      <c r="AA44" s="219"/>
      <c r="AB44" s="219"/>
      <c r="AC44" s="219"/>
      <c r="AD44" s="219"/>
      <c r="AE44" s="219"/>
      <c r="AF44" s="225"/>
      <c r="AG44" s="244"/>
      <c r="AH44" s="245"/>
      <c r="AI44" s="245"/>
      <c r="AJ44" s="246"/>
      <c r="AK44" s="218"/>
      <c r="AL44" s="219"/>
      <c r="AM44" s="219"/>
      <c r="AN44" s="256"/>
      <c r="AO44" s="244"/>
      <c r="AP44" s="245"/>
      <c r="AQ44" s="245"/>
      <c r="AR44" s="247"/>
      <c r="AS44" s="261"/>
      <c r="AT44" s="219"/>
      <c r="AU44" s="219"/>
      <c r="AV44" s="225"/>
      <c r="AW44" s="244"/>
      <c r="AX44" s="245"/>
      <c r="AY44" s="245"/>
      <c r="AZ44" s="247"/>
      <c r="BA44" s="241"/>
      <c r="BB44" s="242"/>
      <c r="BC44" s="219"/>
      <c r="BD44" s="243"/>
      <c r="BE44" s="46"/>
      <c r="BF44" s="46"/>
      <c r="BG44" s="46"/>
      <c r="BH44" s="46"/>
      <c r="BI44" s="46"/>
      <c r="BJ44" s="46"/>
      <c r="BK44" s="46"/>
      <c r="BL44" s="46"/>
      <c r="BM44" s="6"/>
      <c r="BN44" s="6"/>
    </row>
    <row r="45" spans="1:66" x14ac:dyDescent="0.15">
      <c r="A45" s="200">
        <v>24</v>
      </c>
      <c r="B45" s="201"/>
      <c r="C45" s="194"/>
      <c r="D45" s="195"/>
      <c r="E45" s="195"/>
      <c r="F45" s="195"/>
      <c r="G45" s="195"/>
      <c r="H45" s="195"/>
      <c r="I45" s="196"/>
      <c r="J45" s="220"/>
      <c r="K45" s="221"/>
      <c r="L45" s="221"/>
      <c r="M45" s="221"/>
      <c r="N45" s="221"/>
      <c r="O45" s="221"/>
      <c r="P45" s="222"/>
      <c r="Q45" s="226"/>
      <c r="R45" s="227"/>
      <c r="S45" s="227"/>
      <c r="T45" s="227"/>
      <c r="U45" s="227"/>
      <c r="V45" s="227"/>
      <c r="W45" s="227"/>
      <c r="X45" s="227"/>
      <c r="Y45" s="228"/>
      <c r="Z45" s="218"/>
      <c r="AA45" s="219"/>
      <c r="AB45" s="219"/>
      <c r="AC45" s="219"/>
      <c r="AD45" s="219"/>
      <c r="AE45" s="219"/>
      <c r="AF45" s="225"/>
      <c r="AG45" s="244"/>
      <c r="AH45" s="245"/>
      <c r="AI45" s="245"/>
      <c r="AJ45" s="246"/>
      <c r="AK45" s="218"/>
      <c r="AL45" s="219"/>
      <c r="AM45" s="219"/>
      <c r="AN45" s="256"/>
      <c r="AO45" s="244"/>
      <c r="AP45" s="245"/>
      <c r="AQ45" s="245"/>
      <c r="AR45" s="247"/>
      <c r="AS45" s="261"/>
      <c r="AT45" s="219"/>
      <c r="AU45" s="219"/>
      <c r="AV45" s="225"/>
      <c r="AW45" s="244"/>
      <c r="AX45" s="245"/>
      <c r="AY45" s="245"/>
      <c r="AZ45" s="247"/>
      <c r="BA45" s="241"/>
      <c r="BB45" s="242"/>
      <c r="BC45" s="219"/>
      <c r="BD45" s="243"/>
      <c r="BE45" s="46"/>
      <c r="BF45" s="46"/>
      <c r="BG45" s="46"/>
      <c r="BH45" s="46"/>
      <c r="BI45" s="46"/>
      <c r="BJ45" s="46"/>
      <c r="BK45" s="46"/>
      <c r="BL45" s="46"/>
      <c r="BM45" s="6"/>
      <c r="BN45" s="6"/>
    </row>
    <row r="46" spans="1:66" x14ac:dyDescent="0.15">
      <c r="A46" s="200">
        <v>25</v>
      </c>
      <c r="B46" s="201"/>
      <c r="C46" s="194"/>
      <c r="D46" s="195"/>
      <c r="E46" s="195"/>
      <c r="F46" s="195"/>
      <c r="G46" s="195"/>
      <c r="H46" s="195"/>
      <c r="I46" s="196"/>
      <c r="J46" s="220"/>
      <c r="K46" s="221"/>
      <c r="L46" s="221"/>
      <c r="M46" s="221"/>
      <c r="N46" s="221"/>
      <c r="O46" s="221"/>
      <c r="P46" s="222"/>
      <c r="Q46" s="226"/>
      <c r="R46" s="227"/>
      <c r="S46" s="227"/>
      <c r="T46" s="227"/>
      <c r="U46" s="227"/>
      <c r="V46" s="227"/>
      <c r="W46" s="227"/>
      <c r="X46" s="227"/>
      <c r="Y46" s="228"/>
      <c r="Z46" s="218"/>
      <c r="AA46" s="219"/>
      <c r="AB46" s="219"/>
      <c r="AC46" s="219"/>
      <c r="AD46" s="219"/>
      <c r="AE46" s="219"/>
      <c r="AF46" s="225"/>
      <c r="AG46" s="244"/>
      <c r="AH46" s="245"/>
      <c r="AI46" s="245"/>
      <c r="AJ46" s="246"/>
      <c r="AK46" s="218"/>
      <c r="AL46" s="219"/>
      <c r="AM46" s="219"/>
      <c r="AN46" s="256"/>
      <c r="AO46" s="244"/>
      <c r="AP46" s="245"/>
      <c r="AQ46" s="245"/>
      <c r="AR46" s="247"/>
      <c r="AS46" s="261"/>
      <c r="AT46" s="219"/>
      <c r="AU46" s="219"/>
      <c r="AV46" s="225"/>
      <c r="AW46" s="244"/>
      <c r="AX46" s="245"/>
      <c r="AY46" s="245"/>
      <c r="AZ46" s="247"/>
      <c r="BA46" s="241"/>
      <c r="BB46" s="242"/>
      <c r="BC46" s="219"/>
      <c r="BD46" s="243"/>
      <c r="BE46" s="46"/>
      <c r="BF46" s="46"/>
      <c r="BG46" s="46"/>
      <c r="BH46" s="46"/>
      <c r="BI46" s="46"/>
      <c r="BJ46" s="46"/>
      <c r="BK46" s="46"/>
      <c r="BL46" s="46"/>
      <c r="BM46" s="6"/>
      <c r="BN46" s="6"/>
    </row>
    <row r="47" spans="1:66" x14ac:dyDescent="0.15">
      <c r="A47" s="200">
        <v>26</v>
      </c>
      <c r="B47" s="201"/>
      <c r="C47" s="194"/>
      <c r="D47" s="195"/>
      <c r="E47" s="195"/>
      <c r="F47" s="195"/>
      <c r="G47" s="195"/>
      <c r="H47" s="195"/>
      <c r="I47" s="196"/>
      <c r="J47" s="220"/>
      <c r="K47" s="221"/>
      <c r="L47" s="221"/>
      <c r="M47" s="221"/>
      <c r="N47" s="221"/>
      <c r="O47" s="221"/>
      <c r="P47" s="222"/>
      <c r="Q47" s="226"/>
      <c r="R47" s="227"/>
      <c r="S47" s="227"/>
      <c r="T47" s="227"/>
      <c r="U47" s="227"/>
      <c r="V47" s="227"/>
      <c r="W47" s="227"/>
      <c r="X47" s="227"/>
      <c r="Y47" s="228"/>
      <c r="Z47" s="218"/>
      <c r="AA47" s="219"/>
      <c r="AB47" s="219"/>
      <c r="AC47" s="219"/>
      <c r="AD47" s="219"/>
      <c r="AE47" s="219"/>
      <c r="AF47" s="225"/>
      <c r="AG47" s="244"/>
      <c r="AH47" s="245"/>
      <c r="AI47" s="245"/>
      <c r="AJ47" s="246"/>
      <c r="AK47" s="218"/>
      <c r="AL47" s="219"/>
      <c r="AM47" s="219"/>
      <c r="AN47" s="256"/>
      <c r="AO47" s="244"/>
      <c r="AP47" s="245"/>
      <c r="AQ47" s="245"/>
      <c r="AR47" s="247"/>
      <c r="AS47" s="261"/>
      <c r="AT47" s="219"/>
      <c r="AU47" s="219"/>
      <c r="AV47" s="225"/>
      <c r="AW47" s="244"/>
      <c r="AX47" s="245"/>
      <c r="AY47" s="245"/>
      <c r="AZ47" s="247"/>
      <c r="BA47" s="241"/>
      <c r="BB47" s="242"/>
      <c r="BC47" s="219"/>
      <c r="BD47" s="243"/>
      <c r="BE47" s="46"/>
      <c r="BF47" s="46"/>
      <c r="BG47" s="46"/>
      <c r="BH47" s="46"/>
      <c r="BI47" s="46"/>
      <c r="BJ47" s="46"/>
      <c r="BK47" s="46"/>
      <c r="BL47" s="46"/>
      <c r="BM47" s="6"/>
      <c r="BN47" s="6"/>
    </row>
    <row r="48" spans="1:66" x14ac:dyDescent="0.15">
      <c r="A48" s="200">
        <v>27</v>
      </c>
      <c r="B48" s="201"/>
      <c r="C48" s="194"/>
      <c r="D48" s="195"/>
      <c r="E48" s="195"/>
      <c r="F48" s="195"/>
      <c r="G48" s="195"/>
      <c r="H48" s="195"/>
      <c r="I48" s="196"/>
      <c r="J48" s="220"/>
      <c r="K48" s="221"/>
      <c r="L48" s="221"/>
      <c r="M48" s="221"/>
      <c r="N48" s="221"/>
      <c r="O48" s="221"/>
      <c r="P48" s="222"/>
      <c r="Q48" s="226"/>
      <c r="R48" s="227"/>
      <c r="S48" s="227"/>
      <c r="T48" s="227"/>
      <c r="U48" s="227"/>
      <c r="V48" s="227"/>
      <c r="W48" s="227"/>
      <c r="X48" s="227"/>
      <c r="Y48" s="228"/>
      <c r="Z48" s="218"/>
      <c r="AA48" s="219"/>
      <c r="AB48" s="219"/>
      <c r="AC48" s="219"/>
      <c r="AD48" s="219"/>
      <c r="AE48" s="219"/>
      <c r="AF48" s="225"/>
      <c r="AG48" s="244"/>
      <c r="AH48" s="245"/>
      <c r="AI48" s="245"/>
      <c r="AJ48" s="246"/>
      <c r="AK48" s="218"/>
      <c r="AL48" s="219"/>
      <c r="AM48" s="219"/>
      <c r="AN48" s="256"/>
      <c r="AO48" s="244"/>
      <c r="AP48" s="245"/>
      <c r="AQ48" s="245"/>
      <c r="AR48" s="247"/>
      <c r="AS48" s="261"/>
      <c r="AT48" s="219"/>
      <c r="AU48" s="219"/>
      <c r="AV48" s="225"/>
      <c r="AW48" s="244"/>
      <c r="AX48" s="245"/>
      <c r="AY48" s="245"/>
      <c r="AZ48" s="247"/>
      <c r="BA48" s="262"/>
      <c r="BB48" s="263"/>
      <c r="BC48" s="219"/>
      <c r="BD48" s="243"/>
      <c r="BE48" s="46"/>
      <c r="BF48" s="46"/>
      <c r="BG48" s="46"/>
      <c r="BH48" s="46"/>
      <c r="BI48" s="46"/>
      <c r="BJ48" s="46"/>
      <c r="BK48" s="46"/>
      <c r="BL48" s="46"/>
      <c r="BM48" s="6"/>
      <c r="BN48" s="6"/>
    </row>
    <row r="49" spans="1:66" x14ac:dyDescent="0.15">
      <c r="A49" s="200">
        <v>28</v>
      </c>
      <c r="B49" s="201"/>
      <c r="C49" s="194"/>
      <c r="D49" s="195"/>
      <c r="E49" s="195"/>
      <c r="F49" s="195"/>
      <c r="G49" s="195"/>
      <c r="H49" s="195"/>
      <c r="I49" s="196"/>
      <c r="J49" s="220"/>
      <c r="K49" s="221"/>
      <c r="L49" s="221"/>
      <c r="M49" s="221"/>
      <c r="N49" s="221"/>
      <c r="O49" s="221"/>
      <c r="P49" s="222"/>
      <c r="Q49" s="226"/>
      <c r="R49" s="227"/>
      <c r="S49" s="227"/>
      <c r="T49" s="227"/>
      <c r="U49" s="227"/>
      <c r="V49" s="227"/>
      <c r="W49" s="227"/>
      <c r="X49" s="227"/>
      <c r="Y49" s="228"/>
      <c r="Z49" s="218"/>
      <c r="AA49" s="219"/>
      <c r="AB49" s="219"/>
      <c r="AC49" s="219"/>
      <c r="AD49" s="219"/>
      <c r="AE49" s="219"/>
      <c r="AF49" s="225"/>
      <c r="AG49" s="244"/>
      <c r="AH49" s="245"/>
      <c r="AI49" s="245"/>
      <c r="AJ49" s="246"/>
      <c r="AK49" s="218"/>
      <c r="AL49" s="219"/>
      <c r="AM49" s="219"/>
      <c r="AN49" s="256"/>
      <c r="AO49" s="244"/>
      <c r="AP49" s="245"/>
      <c r="AQ49" s="245"/>
      <c r="AR49" s="247"/>
      <c r="AS49" s="261"/>
      <c r="AT49" s="219"/>
      <c r="AU49" s="219"/>
      <c r="AV49" s="225"/>
      <c r="AW49" s="244"/>
      <c r="AX49" s="245"/>
      <c r="AY49" s="245"/>
      <c r="AZ49" s="247"/>
      <c r="BA49" s="262"/>
      <c r="BB49" s="263"/>
      <c r="BC49" s="219"/>
      <c r="BD49" s="243"/>
      <c r="BE49" s="46"/>
      <c r="BF49" s="46"/>
      <c r="BG49" s="46"/>
      <c r="BH49" s="46"/>
      <c r="BI49" s="46"/>
      <c r="BJ49" s="46"/>
      <c r="BK49" s="46"/>
      <c r="BL49" s="46"/>
      <c r="BM49" s="6"/>
      <c r="BN49" s="6"/>
    </row>
    <row r="50" spans="1:66" x14ac:dyDescent="0.15">
      <c r="A50" s="200">
        <v>29</v>
      </c>
      <c r="B50" s="201"/>
      <c r="C50" s="194"/>
      <c r="D50" s="195"/>
      <c r="E50" s="195"/>
      <c r="F50" s="195"/>
      <c r="G50" s="195"/>
      <c r="H50" s="195"/>
      <c r="I50" s="196"/>
      <c r="J50" s="220"/>
      <c r="K50" s="221"/>
      <c r="L50" s="221"/>
      <c r="M50" s="221"/>
      <c r="N50" s="221"/>
      <c r="O50" s="221"/>
      <c r="P50" s="222"/>
      <c r="Q50" s="226"/>
      <c r="R50" s="227"/>
      <c r="S50" s="227"/>
      <c r="T50" s="227"/>
      <c r="U50" s="227"/>
      <c r="V50" s="227"/>
      <c r="W50" s="227"/>
      <c r="X50" s="227"/>
      <c r="Y50" s="228"/>
      <c r="Z50" s="218"/>
      <c r="AA50" s="219"/>
      <c r="AB50" s="219"/>
      <c r="AC50" s="219"/>
      <c r="AD50" s="219"/>
      <c r="AE50" s="219"/>
      <c r="AF50" s="225"/>
      <c r="AG50" s="244"/>
      <c r="AH50" s="245"/>
      <c r="AI50" s="245"/>
      <c r="AJ50" s="246"/>
      <c r="AK50" s="218"/>
      <c r="AL50" s="219"/>
      <c r="AM50" s="219"/>
      <c r="AN50" s="256"/>
      <c r="AO50" s="244"/>
      <c r="AP50" s="245"/>
      <c r="AQ50" s="245"/>
      <c r="AR50" s="247"/>
      <c r="AS50" s="261"/>
      <c r="AT50" s="219"/>
      <c r="AU50" s="219"/>
      <c r="AV50" s="225"/>
      <c r="AW50" s="244"/>
      <c r="AX50" s="245"/>
      <c r="AY50" s="245"/>
      <c r="AZ50" s="247"/>
      <c r="BA50" s="262"/>
      <c r="BB50" s="263"/>
      <c r="BC50" s="219"/>
      <c r="BD50" s="243"/>
      <c r="BE50" s="46"/>
      <c r="BF50" s="46"/>
      <c r="BG50" s="46"/>
      <c r="BH50" s="46"/>
      <c r="BI50" s="46"/>
      <c r="BJ50" s="46"/>
      <c r="BK50" s="46"/>
      <c r="BL50" s="46"/>
      <c r="BM50" s="6"/>
      <c r="BN50" s="6"/>
    </row>
    <row r="51" spans="1:66" x14ac:dyDescent="0.15">
      <c r="A51" s="200">
        <v>30</v>
      </c>
      <c r="B51" s="201"/>
      <c r="C51" s="194"/>
      <c r="D51" s="195"/>
      <c r="E51" s="195"/>
      <c r="F51" s="195"/>
      <c r="G51" s="195"/>
      <c r="H51" s="195"/>
      <c r="I51" s="196"/>
      <c r="J51" s="220"/>
      <c r="K51" s="221"/>
      <c r="L51" s="221"/>
      <c r="M51" s="221"/>
      <c r="N51" s="221"/>
      <c r="O51" s="221"/>
      <c r="P51" s="222"/>
      <c r="Q51" s="226"/>
      <c r="R51" s="227"/>
      <c r="S51" s="227"/>
      <c r="T51" s="227"/>
      <c r="U51" s="227"/>
      <c r="V51" s="227"/>
      <c r="W51" s="227"/>
      <c r="X51" s="227"/>
      <c r="Y51" s="228"/>
      <c r="Z51" s="218"/>
      <c r="AA51" s="219"/>
      <c r="AB51" s="219"/>
      <c r="AC51" s="219"/>
      <c r="AD51" s="219"/>
      <c r="AE51" s="219"/>
      <c r="AF51" s="225"/>
      <c r="AG51" s="244"/>
      <c r="AH51" s="245"/>
      <c r="AI51" s="245"/>
      <c r="AJ51" s="246"/>
      <c r="AK51" s="218"/>
      <c r="AL51" s="219"/>
      <c r="AM51" s="219"/>
      <c r="AN51" s="256"/>
      <c r="AO51" s="244"/>
      <c r="AP51" s="245"/>
      <c r="AQ51" s="245"/>
      <c r="AR51" s="247"/>
      <c r="AS51" s="261"/>
      <c r="AT51" s="219"/>
      <c r="AU51" s="219"/>
      <c r="AV51" s="225"/>
      <c r="AW51" s="244"/>
      <c r="AX51" s="245"/>
      <c r="AY51" s="245"/>
      <c r="AZ51" s="247"/>
      <c r="BA51" s="262"/>
      <c r="BB51" s="263"/>
      <c r="BC51" s="219"/>
      <c r="BD51" s="243"/>
      <c r="BE51" s="46"/>
      <c r="BF51" s="46"/>
      <c r="BG51" s="46"/>
      <c r="BH51" s="46"/>
      <c r="BI51" s="46"/>
      <c r="BJ51" s="46"/>
      <c r="BK51" s="46"/>
      <c r="BL51" s="46"/>
      <c r="BM51" s="6"/>
      <c r="BN51" s="6"/>
    </row>
    <row r="52" spans="1:66" x14ac:dyDescent="0.15">
      <c r="A52" s="200">
        <v>31</v>
      </c>
      <c r="B52" s="201"/>
      <c r="C52" s="194"/>
      <c r="D52" s="195"/>
      <c r="E52" s="195"/>
      <c r="F52" s="195"/>
      <c r="G52" s="195"/>
      <c r="H52" s="195"/>
      <c r="I52" s="196"/>
      <c r="J52" s="220"/>
      <c r="K52" s="221"/>
      <c r="L52" s="221"/>
      <c r="M52" s="221"/>
      <c r="N52" s="221"/>
      <c r="O52" s="221"/>
      <c r="P52" s="222"/>
      <c r="Q52" s="226"/>
      <c r="R52" s="227"/>
      <c r="S52" s="227"/>
      <c r="T52" s="227"/>
      <c r="U52" s="227"/>
      <c r="V52" s="227"/>
      <c r="W52" s="227"/>
      <c r="X52" s="227"/>
      <c r="Y52" s="228"/>
      <c r="Z52" s="218"/>
      <c r="AA52" s="219"/>
      <c r="AB52" s="219"/>
      <c r="AC52" s="219"/>
      <c r="AD52" s="219"/>
      <c r="AE52" s="219"/>
      <c r="AF52" s="225"/>
      <c r="AG52" s="244"/>
      <c r="AH52" s="245"/>
      <c r="AI52" s="245"/>
      <c r="AJ52" s="246"/>
      <c r="AK52" s="218"/>
      <c r="AL52" s="219"/>
      <c r="AM52" s="219"/>
      <c r="AN52" s="256"/>
      <c r="AO52" s="244"/>
      <c r="AP52" s="245"/>
      <c r="AQ52" s="245"/>
      <c r="AR52" s="247"/>
      <c r="AS52" s="261"/>
      <c r="AT52" s="219"/>
      <c r="AU52" s="219"/>
      <c r="AV52" s="225"/>
      <c r="AW52" s="244"/>
      <c r="AX52" s="245"/>
      <c r="AY52" s="245"/>
      <c r="AZ52" s="247"/>
      <c r="BA52" s="262"/>
      <c r="BB52" s="263"/>
      <c r="BC52" s="219"/>
      <c r="BD52" s="243"/>
      <c r="BE52" s="46"/>
      <c r="BF52" s="46"/>
      <c r="BG52" s="46"/>
      <c r="BH52" s="46"/>
      <c r="BI52" s="46"/>
      <c r="BJ52" s="46"/>
      <c r="BK52" s="46"/>
      <c r="BL52" s="46"/>
      <c r="BM52" s="6"/>
      <c r="BN52" s="6"/>
    </row>
    <row r="53" spans="1:66" x14ac:dyDescent="0.15">
      <c r="A53" s="200">
        <v>32</v>
      </c>
      <c r="B53" s="201"/>
      <c r="C53" s="194"/>
      <c r="D53" s="195"/>
      <c r="E53" s="195"/>
      <c r="F53" s="195"/>
      <c r="G53" s="195"/>
      <c r="H53" s="195"/>
      <c r="I53" s="196"/>
      <c r="J53" s="220"/>
      <c r="K53" s="221"/>
      <c r="L53" s="221"/>
      <c r="M53" s="221"/>
      <c r="N53" s="221"/>
      <c r="O53" s="221"/>
      <c r="P53" s="222"/>
      <c r="Q53" s="226"/>
      <c r="R53" s="227"/>
      <c r="S53" s="227"/>
      <c r="T53" s="227"/>
      <c r="U53" s="227"/>
      <c r="V53" s="227"/>
      <c r="W53" s="227"/>
      <c r="X53" s="227"/>
      <c r="Y53" s="228"/>
      <c r="Z53" s="218"/>
      <c r="AA53" s="219"/>
      <c r="AB53" s="219"/>
      <c r="AC53" s="219"/>
      <c r="AD53" s="219"/>
      <c r="AE53" s="219"/>
      <c r="AF53" s="225"/>
      <c r="AG53" s="244"/>
      <c r="AH53" s="245"/>
      <c r="AI53" s="245"/>
      <c r="AJ53" s="246"/>
      <c r="AK53" s="218"/>
      <c r="AL53" s="219"/>
      <c r="AM53" s="219"/>
      <c r="AN53" s="256"/>
      <c r="AO53" s="244"/>
      <c r="AP53" s="245"/>
      <c r="AQ53" s="245"/>
      <c r="AR53" s="247"/>
      <c r="AS53" s="261"/>
      <c r="AT53" s="219"/>
      <c r="AU53" s="219"/>
      <c r="AV53" s="225"/>
      <c r="AW53" s="244"/>
      <c r="AX53" s="245"/>
      <c r="AY53" s="245"/>
      <c r="AZ53" s="247"/>
      <c r="BA53" s="262"/>
      <c r="BB53" s="263"/>
      <c r="BC53" s="219"/>
      <c r="BD53" s="243"/>
      <c r="BE53" s="46"/>
      <c r="BF53" s="46"/>
      <c r="BG53" s="46"/>
      <c r="BH53" s="46"/>
      <c r="BI53" s="46"/>
      <c r="BJ53" s="46"/>
      <c r="BK53" s="46"/>
      <c r="BL53" s="46"/>
      <c r="BM53" s="6"/>
      <c r="BN53" s="6"/>
    </row>
    <row r="54" spans="1:66" x14ac:dyDescent="0.15">
      <c r="A54" s="200">
        <v>33</v>
      </c>
      <c r="B54" s="201"/>
      <c r="C54" s="194"/>
      <c r="D54" s="195"/>
      <c r="E54" s="195"/>
      <c r="F54" s="195"/>
      <c r="G54" s="195"/>
      <c r="H54" s="195"/>
      <c r="I54" s="196"/>
      <c r="J54" s="220"/>
      <c r="K54" s="221"/>
      <c r="L54" s="221"/>
      <c r="M54" s="221"/>
      <c r="N54" s="221"/>
      <c r="O54" s="221"/>
      <c r="P54" s="222"/>
      <c r="Q54" s="226"/>
      <c r="R54" s="227"/>
      <c r="S54" s="227"/>
      <c r="T54" s="227"/>
      <c r="U54" s="227"/>
      <c r="V54" s="227"/>
      <c r="W54" s="227"/>
      <c r="X54" s="227"/>
      <c r="Y54" s="228"/>
      <c r="Z54" s="218"/>
      <c r="AA54" s="219"/>
      <c r="AB54" s="219"/>
      <c r="AC54" s="219"/>
      <c r="AD54" s="219"/>
      <c r="AE54" s="219"/>
      <c r="AF54" s="225"/>
      <c r="AG54" s="244"/>
      <c r="AH54" s="245"/>
      <c r="AI54" s="245"/>
      <c r="AJ54" s="246"/>
      <c r="AK54" s="218"/>
      <c r="AL54" s="219"/>
      <c r="AM54" s="219"/>
      <c r="AN54" s="256"/>
      <c r="AO54" s="244"/>
      <c r="AP54" s="245"/>
      <c r="AQ54" s="245"/>
      <c r="AR54" s="247"/>
      <c r="AS54" s="261"/>
      <c r="AT54" s="219"/>
      <c r="AU54" s="219"/>
      <c r="AV54" s="225"/>
      <c r="AW54" s="244"/>
      <c r="AX54" s="245"/>
      <c r="AY54" s="245"/>
      <c r="AZ54" s="247"/>
      <c r="BA54" s="262"/>
      <c r="BB54" s="263"/>
      <c r="BC54" s="219"/>
      <c r="BD54" s="243"/>
      <c r="BE54" s="46"/>
      <c r="BF54" s="46"/>
      <c r="BG54" s="46"/>
      <c r="BH54" s="46"/>
      <c r="BI54" s="46"/>
      <c r="BJ54" s="46"/>
      <c r="BK54" s="46"/>
      <c r="BL54" s="46"/>
      <c r="BM54" s="6"/>
      <c r="BN54" s="6"/>
    </row>
    <row r="55" spans="1:66" x14ac:dyDescent="0.15">
      <c r="A55" s="200">
        <v>34</v>
      </c>
      <c r="B55" s="201"/>
      <c r="C55" s="194"/>
      <c r="D55" s="195"/>
      <c r="E55" s="195"/>
      <c r="F55" s="195"/>
      <c r="G55" s="195"/>
      <c r="H55" s="195"/>
      <c r="I55" s="196"/>
      <c r="J55" s="220"/>
      <c r="K55" s="221"/>
      <c r="L55" s="221"/>
      <c r="M55" s="221"/>
      <c r="N55" s="221"/>
      <c r="O55" s="221"/>
      <c r="P55" s="222"/>
      <c r="Q55" s="226"/>
      <c r="R55" s="227"/>
      <c r="S55" s="227"/>
      <c r="T55" s="227"/>
      <c r="U55" s="227"/>
      <c r="V55" s="227"/>
      <c r="W55" s="227"/>
      <c r="X55" s="227"/>
      <c r="Y55" s="228"/>
      <c r="Z55" s="218"/>
      <c r="AA55" s="219"/>
      <c r="AB55" s="219"/>
      <c r="AC55" s="219"/>
      <c r="AD55" s="219"/>
      <c r="AE55" s="219"/>
      <c r="AF55" s="225"/>
      <c r="AG55" s="244"/>
      <c r="AH55" s="245"/>
      <c r="AI55" s="245"/>
      <c r="AJ55" s="246"/>
      <c r="AK55" s="218"/>
      <c r="AL55" s="219"/>
      <c r="AM55" s="219"/>
      <c r="AN55" s="256"/>
      <c r="AO55" s="244"/>
      <c r="AP55" s="245"/>
      <c r="AQ55" s="245"/>
      <c r="AR55" s="247"/>
      <c r="AS55" s="261"/>
      <c r="AT55" s="219"/>
      <c r="AU55" s="219"/>
      <c r="AV55" s="225"/>
      <c r="AW55" s="244"/>
      <c r="AX55" s="245"/>
      <c r="AY55" s="245"/>
      <c r="AZ55" s="247"/>
      <c r="BA55" s="262"/>
      <c r="BB55" s="263"/>
      <c r="BC55" s="219"/>
      <c r="BD55" s="243"/>
      <c r="BE55" s="46"/>
      <c r="BF55" s="46"/>
      <c r="BG55" s="46"/>
      <c r="BH55" s="46"/>
      <c r="BI55" s="46"/>
      <c r="BJ55" s="46"/>
      <c r="BK55" s="46"/>
      <c r="BL55" s="46"/>
      <c r="BM55" s="6"/>
      <c r="BN55" s="6"/>
    </row>
    <row r="56" spans="1:66" x14ac:dyDescent="0.15">
      <c r="A56" s="200">
        <v>35</v>
      </c>
      <c r="B56" s="201"/>
      <c r="C56" s="194"/>
      <c r="D56" s="195"/>
      <c r="E56" s="195"/>
      <c r="F56" s="195"/>
      <c r="G56" s="195"/>
      <c r="H56" s="195"/>
      <c r="I56" s="196"/>
      <c r="J56" s="220"/>
      <c r="K56" s="221"/>
      <c r="L56" s="221"/>
      <c r="M56" s="221"/>
      <c r="N56" s="221"/>
      <c r="O56" s="221"/>
      <c r="P56" s="222"/>
      <c r="Q56" s="226"/>
      <c r="R56" s="227"/>
      <c r="S56" s="227"/>
      <c r="T56" s="227"/>
      <c r="U56" s="227"/>
      <c r="V56" s="227"/>
      <c r="W56" s="227"/>
      <c r="X56" s="227"/>
      <c r="Y56" s="228"/>
      <c r="Z56" s="218"/>
      <c r="AA56" s="219"/>
      <c r="AB56" s="219"/>
      <c r="AC56" s="219"/>
      <c r="AD56" s="219"/>
      <c r="AE56" s="219"/>
      <c r="AF56" s="225"/>
      <c r="AG56" s="244"/>
      <c r="AH56" s="245"/>
      <c r="AI56" s="245"/>
      <c r="AJ56" s="246"/>
      <c r="AK56" s="218"/>
      <c r="AL56" s="219"/>
      <c r="AM56" s="219"/>
      <c r="AN56" s="256"/>
      <c r="AO56" s="244"/>
      <c r="AP56" s="245"/>
      <c r="AQ56" s="245"/>
      <c r="AR56" s="247"/>
      <c r="AS56" s="261"/>
      <c r="AT56" s="219"/>
      <c r="AU56" s="219"/>
      <c r="AV56" s="225"/>
      <c r="AW56" s="244"/>
      <c r="AX56" s="245"/>
      <c r="AY56" s="245"/>
      <c r="AZ56" s="247"/>
      <c r="BA56" s="262"/>
      <c r="BB56" s="263"/>
      <c r="BC56" s="219"/>
      <c r="BD56" s="243"/>
      <c r="BE56" s="46"/>
      <c r="BF56" s="46"/>
      <c r="BG56" s="46"/>
      <c r="BH56" s="46"/>
      <c r="BI56" s="46"/>
      <c r="BJ56" s="46"/>
      <c r="BK56" s="46"/>
      <c r="BL56" s="46"/>
      <c r="BM56" s="6"/>
      <c r="BN56" s="6"/>
    </row>
    <row r="57" spans="1:66" x14ac:dyDescent="0.15">
      <c r="A57" s="200">
        <v>36</v>
      </c>
      <c r="B57" s="201"/>
      <c r="C57" s="194"/>
      <c r="D57" s="195"/>
      <c r="E57" s="195"/>
      <c r="F57" s="195"/>
      <c r="G57" s="195"/>
      <c r="H57" s="195"/>
      <c r="I57" s="196"/>
      <c r="J57" s="220"/>
      <c r="K57" s="221"/>
      <c r="L57" s="221"/>
      <c r="M57" s="221"/>
      <c r="N57" s="221"/>
      <c r="O57" s="221"/>
      <c r="P57" s="222"/>
      <c r="Q57" s="226"/>
      <c r="R57" s="227"/>
      <c r="S57" s="227"/>
      <c r="T57" s="227"/>
      <c r="U57" s="227"/>
      <c r="V57" s="227"/>
      <c r="W57" s="227"/>
      <c r="X57" s="227"/>
      <c r="Y57" s="228"/>
      <c r="Z57" s="218"/>
      <c r="AA57" s="219"/>
      <c r="AB57" s="219"/>
      <c r="AC57" s="219"/>
      <c r="AD57" s="219"/>
      <c r="AE57" s="219"/>
      <c r="AF57" s="225"/>
      <c r="AG57" s="244"/>
      <c r="AH57" s="245"/>
      <c r="AI57" s="245"/>
      <c r="AJ57" s="246"/>
      <c r="AK57" s="218"/>
      <c r="AL57" s="219"/>
      <c r="AM57" s="219"/>
      <c r="AN57" s="256"/>
      <c r="AO57" s="244"/>
      <c r="AP57" s="245"/>
      <c r="AQ57" s="245"/>
      <c r="AR57" s="247"/>
      <c r="AS57" s="261"/>
      <c r="AT57" s="219"/>
      <c r="AU57" s="219"/>
      <c r="AV57" s="225"/>
      <c r="AW57" s="244"/>
      <c r="AX57" s="245"/>
      <c r="AY57" s="245"/>
      <c r="AZ57" s="247"/>
      <c r="BA57" s="262"/>
      <c r="BB57" s="263"/>
      <c r="BC57" s="219"/>
      <c r="BD57" s="243"/>
      <c r="BE57" s="46"/>
      <c r="BF57" s="46"/>
      <c r="BG57" s="46"/>
      <c r="BH57" s="46"/>
      <c r="BI57" s="46"/>
      <c r="BJ57" s="46"/>
      <c r="BK57" s="46"/>
      <c r="BL57" s="46"/>
      <c r="BM57" s="6"/>
      <c r="BN57" s="6"/>
    </row>
    <row r="58" spans="1:66" x14ac:dyDescent="0.15">
      <c r="A58" s="200">
        <v>37</v>
      </c>
      <c r="B58" s="201"/>
      <c r="C58" s="194"/>
      <c r="D58" s="195"/>
      <c r="E58" s="195"/>
      <c r="F58" s="195"/>
      <c r="G58" s="195"/>
      <c r="H58" s="195"/>
      <c r="I58" s="196"/>
      <c r="J58" s="220"/>
      <c r="K58" s="221"/>
      <c r="L58" s="221"/>
      <c r="M58" s="221"/>
      <c r="N58" s="221"/>
      <c r="O58" s="221"/>
      <c r="P58" s="222"/>
      <c r="Q58" s="226"/>
      <c r="R58" s="227"/>
      <c r="S58" s="227"/>
      <c r="T58" s="227"/>
      <c r="U58" s="227"/>
      <c r="V58" s="227"/>
      <c r="W58" s="227"/>
      <c r="X58" s="227"/>
      <c r="Y58" s="228"/>
      <c r="Z58" s="218"/>
      <c r="AA58" s="219"/>
      <c r="AB58" s="219"/>
      <c r="AC58" s="219"/>
      <c r="AD58" s="219"/>
      <c r="AE58" s="219"/>
      <c r="AF58" s="225"/>
      <c r="AG58" s="244"/>
      <c r="AH58" s="245"/>
      <c r="AI58" s="245"/>
      <c r="AJ58" s="246"/>
      <c r="AK58" s="218"/>
      <c r="AL58" s="219"/>
      <c r="AM58" s="219"/>
      <c r="AN58" s="256"/>
      <c r="AO58" s="244"/>
      <c r="AP58" s="245"/>
      <c r="AQ58" s="245"/>
      <c r="AR58" s="247"/>
      <c r="AS58" s="261"/>
      <c r="AT58" s="219"/>
      <c r="AU58" s="219"/>
      <c r="AV58" s="225"/>
      <c r="AW58" s="244"/>
      <c r="AX58" s="245"/>
      <c r="AY58" s="245"/>
      <c r="AZ58" s="247"/>
      <c r="BA58" s="262"/>
      <c r="BB58" s="263"/>
      <c r="BC58" s="219"/>
      <c r="BD58" s="243"/>
      <c r="BE58" s="46"/>
      <c r="BF58" s="46"/>
      <c r="BG58" s="46"/>
      <c r="BH58" s="46"/>
      <c r="BI58" s="46"/>
      <c r="BJ58" s="46"/>
      <c r="BK58" s="46"/>
      <c r="BL58" s="46"/>
      <c r="BM58" s="6"/>
      <c r="BN58" s="6"/>
    </row>
    <row r="59" spans="1:66" x14ac:dyDescent="0.15">
      <c r="A59" s="200">
        <v>38</v>
      </c>
      <c r="B59" s="201"/>
      <c r="C59" s="194"/>
      <c r="D59" s="195"/>
      <c r="E59" s="195"/>
      <c r="F59" s="195"/>
      <c r="G59" s="195"/>
      <c r="H59" s="195"/>
      <c r="I59" s="196"/>
      <c r="J59" s="220"/>
      <c r="K59" s="221"/>
      <c r="L59" s="221"/>
      <c r="M59" s="221"/>
      <c r="N59" s="221"/>
      <c r="O59" s="221"/>
      <c r="P59" s="222"/>
      <c r="Q59" s="226"/>
      <c r="R59" s="227"/>
      <c r="S59" s="227"/>
      <c r="T59" s="227"/>
      <c r="U59" s="227"/>
      <c r="V59" s="227"/>
      <c r="W59" s="227"/>
      <c r="X59" s="227"/>
      <c r="Y59" s="228"/>
      <c r="Z59" s="218"/>
      <c r="AA59" s="219"/>
      <c r="AB59" s="219"/>
      <c r="AC59" s="219"/>
      <c r="AD59" s="219"/>
      <c r="AE59" s="219"/>
      <c r="AF59" s="225"/>
      <c r="AG59" s="244"/>
      <c r="AH59" s="245"/>
      <c r="AI59" s="245"/>
      <c r="AJ59" s="246"/>
      <c r="AK59" s="218"/>
      <c r="AL59" s="219"/>
      <c r="AM59" s="219"/>
      <c r="AN59" s="256"/>
      <c r="AO59" s="244"/>
      <c r="AP59" s="245"/>
      <c r="AQ59" s="245"/>
      <c r="AR59" s="247"/>
      <c r="AS59" s="261"/>
      <c r="AT59" s="219"/>
      <c r="AU59" s="219"/>
      <c r="AV59" s="225"/>
      <c r="AW59" s="244"/>
      <c r="AX59" s="245"/>
      <c r="AY59" s="245"/>
      <c r="AZ59" s="247"/>
      <c r="BA59" s="262"/>
      <c r="BB59" s="263"/>
      <c r="BC59" s="219"/>
      <c r="BD59" s="243"/>
      <c r="BE59" s="46"/>
      <c r="BF59" s="46"/>
      <c r="BG59" s="46"/>
      <c r="BH59" s="46"/>
      <c r="BI59" s="46"/>
      <c r="BJ59" s="46"/>
      <c r="BK59" s="46"/>
      <c r="BL59" s="46"/>
      <c r="BM59" s="6"/>
      <c r="BN59" s="6"/>
    </row>
    <row r="60" spans="1:66" x14ac:dyDescent="0.15">
      <c r="A60" s="200">
        <v>39</v>
      </c>
      <c r="B60" s="201"/>
      <c r="C60" s="194"/>
      <c r="D60" s="195"/>
      <c r="E60" s="195"/>
      <c r="F60" s="195"/>
      <c r="G60" s="195"/>
      <c r="H60" s="195"/>
      <c r="I60" s="196"/>
      <c r="J60" s="220"/>
      <c r="K60" s="221"/>
      <c r="L60" s="221"/>
      <c r="M60" s="221"/>
      <c r="N60" s="221"/>
      <c r="O60" s="221"/>
      <c r="P60" s="222"/>
      <c r="Q60" s="226"/>
      <c r="R60" s="227"/>
      <c r="S60" s="227"/>
      <c r="T60" s="227"/>
      <c r="U60" s="227"/>
      <c r="V60" s="227"/>
      <c r="W60" s="227"/>
      <c r="X60" s="227"/>
      <c r="Y60" s="228"/>
      <c r="Z60" s="218"/>
      <c r="AA60" s="219"/>
      <c r="AB60" s="219"/>
      <c r="AC60" s="219"/>
      <c r="AD60" s="219"/>
      <c r="AE60" s="219"/>
      <c r="AF60" s="225"/>
      <c r="AG60" s="244"/>
      <c r="AH60" s="245"/>
      <c r="AI60" s="245"/>
      <c r="AJ60" s="246"/>
      <c r="AK60" s="218"/>
      <c r="AL60" s="219"/>
      <c r="AM60" s="219"/>
      <c r="AN60" s="256"/>
      <c r="AO60" s="244"/>
      <c r="AP60" s="245"/>
      <c r="AQ60" s="245"/>
      <c r="AR60" s="247"/>
      <c r="AS60" s="261"/>
      <c r="AT60" s="219"/>
      <c r="AU60" s="219"/>
      <c r="AV60" s="225"/>
      <c r="AW60" s="244"/>
      <c r="AX60" s="245"/>
      <c r="AY60" s="245"/>
      <c r="AZ60" s="247"/>
      <c r="BA60" s="262"/>
      <c r="BB60" s="263"/>
      <c r="BC60" s="219"/>
      <c r="BD60" s="243"/>
      <c r="BE60" s="46"/>
      <c r="BF60" s="46"/>
      <c r="BG60" s="46"/>
      <c r="BH60" s="46"/>
      <c r="BI60" s="46"/>
      <c r="BJ60" s="46"/>
      <c r="BK60" s="46"/>
      <c r="BL60" s="46"/>
      <c r="BM60" s="6"/>
      <c r="BN60" s="6"/>
    </row>
    <row r="61" spans="1:66" ht="14.25" thickBot="1" x14ac:dyDescent="0.2">
      <c r="A61" s="274">
        <v>40</v>
      </c>
      <c r="B61" s="275"/>
      <c r="C61" s="197"/>
      <c r="D61" s="198"/>
      <c r="E61" s="198"/>
      <c r="F61" s="198"/>
      <c r="G61" s="198"/>
      <c r="H61" s="198"/>
      <c r="I61" s="199"/>
      <c r="J61" s="277"/>
      <c r="K61" s="278"/>
      <c r="L61" s="278"/>
      <c r="M61" s="278"/>
      <c r="N61" s="278"/>
      <c r="O61" s="278"/>
      <c r="P61" s="279"/>
      <c r="Q61" s="280"/>
      <c r="R61" s="281"/>
      <c r="S61" s="281"/>
      <c r="T61" s="281"/>
      <c r="U61" s="281"/>
      <c r="V61" s="281"/>
      <c r="W61" s="281"/>
      <c r="X61" s="281"/>
      <c r="Y61" s="282"/>
      <c r="Z61" s="270"/>
      <c r="AA61" s="268"/>
      <c r="AB61" s="268"/>
      <c r="AC61" s="268"/>
      <c r="AD61" s="268"/>
      <c r="AE61" s="268"/>
      <c r="AF61" s="269"/>
      <c r="AG61" s="264"/>
      <c r="AH61" s="265"/>
      <c r="AI61" s="265"/>
      <c r="AJ61" s="276"/>
      <c r="AK61" s="270"/>
      <c r="AL61" s="268"/>
      <c r="AM61" s="268"/>
      <c r="AN61" s="283"/>
      <c r="AO61" s="264"/>
      <c r="AP61" s="265"/>
      <c r="AQ61" s="265"/>
      <c r="AR61" s="266"/>
      <c r="AS61" s="267"/>
      <c r="AT61" s="268"/>
      <c r="AU61" s="268"/>
      <c r="AV61" s="269"/>
      <c r="AW61" s="264"/>
      <c r="AX61" s="265"/>
      <c r="AY61" s="265"/>
      <c r="AZ61" s="266"/>
      <c r="BA61" s="272"/>
      <c r="BB61" s="273"/>
      <c r="BC61" s="268"/>
      <c r="BD61" s="271"/>
      <c r="BE61" s="46"/>
      <c r="BF61" s="46"/>
      <c r="BG61" s="46"/>
      <c r="BH61" s="46"/>
      <c r="BI61" s="46"/>
      <c r="BJ61" s="46"/>
      <c r="BK61" s="46"/>
      <c r="BL61" s="46"/>
      <c r="BM61" s="6"/>
      <c r="BN61" s="6"/>
    </row>
    <row r="62" spans="1:66" x14ac:dyDescent="0.1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46"/>
      <c r="BF62" s="46"/>
      <c r="BG62" s="46"/>
      <c r="BH62" s="46"/>
      <c r="BI62" s="46"/>
      <c r="BJ62" s="46"/>
      <c r="BK62" s="46"/>
      <c r="BL62" s="46"/>
      <c r="BM62" s="6"/>
      <c r="BN62" s="6"/>
    </row>
    <row r="63" spans="1:66" x14ac:dyDescent="0.1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</row>
    <row r="64" spans="1:66" x14ac:dyDescent="0.15">
      <c r="BE64" s="6"/>
    </row>
  </sheetData>
  <protectedRanges>
    <protectedRange sqref="C22:BD61" name="範囲2"/>
    <protectedRange sqref="F6:V8 F10:V18" name="範囲1"/>
    <protectedRange sqref="F9:V9" name="範囲1_1"/>
  </protectedRanges>
  <mergeCells count="690">
    <mergeCell ref="AS21:AT21"/>
    <mergeCell ref="AK21:AL21"/>
    <mergeCell ref="AG21:AJ21"/>
    <mergeCell ref="AG20:AN20"/>
    <mergeCell ref="AO20:AV20"/>
    <mergeCell ref="AO21:AR21"/>
    <mergeCell ref="AW20:BD20"/>
    <mergeCell ref="Z21:AB21"/>
    <mergeCell ref="AC21:AD21"/>
    <mergeCell ref="AE21:AF21"/>
    <mergeCell ref="Z20:AF20"/>
    <mergeCell ref="AW21:AZ21"/>
    <mergeCell ref="AS53:AT53"/>
    <mergeCell ref="AU53:AV53"/>
    <mergeCell ref="AS54:AT54"/>
    <mergeCell ref="AU54:AV54"/>
    <mergeCell ref="AS55:AT55"/>
    <mergeCell ref="AU55:AV55"/>
    <mergeCell ref="AS37:AT37"/>
    <mergeCell ref="AU37:AV37"/>
    <mergeCell ref="AS38:AT38"/>
    <mergeCell ref="AU38:AV38"/>
    <mergeCell ref="AS39:AT39"/>
    <mergeCell ref="AU39:AV39"/>
    <mergeCell ref="AS40:AT40"/>
    <mergeCell ref="AU40:AV40"/>
    <mergeCell ref="AS41:AT41"/>
    <mergeCell ref="AU41:AV41"/>
    <mergeCell ref="AS42:AT42"/>
    <mergeCell ref="AU42:AV42"/>
    <mergeCell ref="AS43:AT43"/>
    <mergeCell ref="AU43:AV43"/>
    <mergeCell ref="AS44:AT44"/>
    <mergeCell ref="AU44:AV44"/>
    <mergeCell ref="AS46:AT46"/>
    <mergeCell ref="AU46:AV46"/>
    <mergeCell ref="AM47:AN47"/>
    <mergeCell ref="AK48:AL48"/>
    <mergeCell ref="AM48:AN48"/>
    <mergeCell ref="AK49:AL49"/>
    <mergeCell ref="AM49:AN49"/>
    <mergeCell ref="AK50:AL50"/>
    <mergeCell ref="AM50:AN50"/>
    <mergeCell ref="AS45:AT45"/>
    <mergeCell ref="AU45:AV45"/>
    <mergeCell ref="AS47:AT47"/>
    <mergeCell ref="AU47:AV47"/>
    <mergeCell ref="AS48:AT48"/>
    <mergeCell ref="AU48:AV48"/>
    <mergeCell ref="AS49:AT49"/>
    <mergeCell ref="AU49:AV49"/>
    <mergeCell ref="AS50:AT50"/>
    <mergeCell ref="AU50:AV50"/>
    <mergeCell ref="AO47:AR47"/>
    <mergeCell ref="AK57:AL57"/>
    <mergeCell ref="AM57:AN57"/>
    <mergeCell ref="AK58:AL58"/>
    <mergeCell ref="AM58:AN58"/>
    <mergeCell ref="AK59:AL59"/>
    <mergeCell ref="AM59:AN59"/>
    <mergeCell ref="AK60:AL60"/>
    <mergeCell ref="AM60:AN60"/>
    <mergeCell ref="AK61:AL61"/>
    <mergeCell ref="AM61:AN61"/>
    <mergeCell ref="AK30:AL30"/>
    <mergeCell ref="AM30:AN30"/>
    <mergeCell ref="AW46:AZ46"/>
    <mergeCell ref="AW42:AZ42"/>
    <mergeCell ref="AW43:AZ43"/>
    <mergeCell ref="AK22:AL22"/>
    <mergeCell ref="AM22:AN22"/>
    <mergeCell ref="AK23:AL23"/>
    <mergeCell ref="AM23:AN23"/>
    <mergeCell ref="AK24:AL24"/>
    <mergeCell ref="AM24:AN24"/>
    <mergeCell ref="AK25:AL25"/>
    <mergeCell ref="AM25:AN25"/>
    <mergeCell ref="AK26:AL26"/>
    <mergeCell ref="AM26:AN26"/>
    <mergeCell ref="AK42:AL42"/>
    <mergeCell ref="AM42:AN42"/>
    <mergeCell ref="AK43:AL43"/>
    <mergeCell ref="AM43:AN43"/>
    <mergeCell ref="AK44:AL44"/>
    <mergeCell ref="AM44:AN44"/>
    <mergeCell ref="AK45:AL45"/>
    <mergeCell ref="AM45:AN45"/>
    <mergeCell ref="AK46:AL46"/>
    <mergeCell ref="AK36:AL36"/>
    <mergeCell ref="AM36:AN36"/>
    <mergeCell ref="AK37:AL37"/>
    <mergeCell ref="AM37:AN37"/>
    <mergeCell ref="AK38:AL38"/>
    <mergeCell ref="AM38:AN38"/>
    <mergeCell ref="AK39:AL39"/>
    <mergeCell ref="AM39:AN39"/>
    <mergeCell ref="AK40:AL40"/>
    <mergeCell ref="AM40:AN40"/>
    <mergeCell ref="AW58:AZ58"/>
    <mergeCell ref="AW59:AZ59"/>
    <mergeCell ref="AW60:AZ60"/>
    <mergeCell ref="AW47:AZ47"/>
    <mergeCell ref="AW48:AZ48"/>
    <mergeCell ref="AW49:AZ49"/>
    <mergeCell ref="AW50:AZ50"/>
    <mergeCell ref="AW51:AZ51"/>
    <mergeCell ref="AW52:AZ52"/>
    <mergeCell ref="AW53:AZ53"/>
    <mergeCell ref="AW22:AZ22"/>
    <mergeCell ref="AW23:AZ23"/>
    <mergeCell ref="AW24:AZ24"/>
    <mergeCell ref="AW25:AZ25"/>
    <mergeCell ref="AW26:AZ26"/>
    <mergeCell ref="AW27:AZ27"/>
    <mergeCell ref="A54:B54"/>
    <mergeCell ref="A47:B47"/>
    <mergeCell ref="A48:B48"/>
    <mergeCell ref="A49:B49"/>
    <mergeCell ref="A50:B50"/>
    <mergeCell ref="A51:B51"/>
    <mergeCell ref="A52:B52"/>
    <mergeCell ref="AO53:AR53"/>
    <mergeCell ref="AC53:AD53"/>
    <mergeCell ref="AE53:AF53"/>
    <mergeCell ref="AK53:AL53"/>
    <mergeCell ref="AM53:AN53"/>
    <mergeCell ref="Q54:Y54"/>
    <mergeCell ref="AG51:AJ51"/>
    <mergeCell ref="AO50:AR50"/>
    <mergeCell ref="Z50:AB50"/>
    <mergeCell ref="AC50:AD50"/>
    <mergeCell ref="AE50:AF50"/>
    <mergeCell ref="J47:P47"/>
    <mergeCell ref="A44:B44"/>
    <mergeCell ref="A45:B45"/>
    <mergeCell ref="A46:B46"/>
    <mergeCell ref="A53:B53"/>
    <mergeCell ref="A61:B61"/>
    <mergeCell ref="J60:P60"/>
    <mergeCell ref="AG61:AJ61"/>
    <mergeCell ref="Z59:AB59"/>
    <mergeCell ref="AC59:AD59"/>
    <mergeCell ref="AE59:AF59"/>
    <mergeCell ref="J61:P61"/>
    <mergeCell ref="Q61:Y61"/>
    <mergeCell ref="AG59:AJ59"/>
    <mergeCell ref="A57:B57"/>
    <mergeCell ref="Q56:Y56"/>
    <mergeCell ref="J57:P57"/>
    <mergeCell ref="Q57:Y57"/>
    <mergeCell ref="A55:B55"/>
    <mergeCell ref="J55:P55"/>
    <mergeCell ref="Q55:Y55"/>
    <mergeCell ref="AG53:AJ53"/>
    <mergeCell ref="Z53:AB53"/>
    <mergeCell ref="A56:B56"/>
    <mergeCell ref="AW61:AZ61"/>
    <mergeCell ref="AS61:AT61"/>
    <mergeCell ref="AU61:AV61"/>
    <mergeCell ref="Z61:AB61"/>
    <mergeCell ref="AC61:AD61"/>
    <mergeCell ref="AE61:AF61"/>
    <mergeCell ref="AO61:AR61"/>
    <mergeCell ref="AG60:AJ60"/>
    <mergeCell ref="BC61:BD61"/>
    <mergeCell ref="AC60:AD60"/>
    <mergeCell ref="AE60:AF60"/>
    <mergeCell ref="BA61:BB61"/>
    <mergeCell ref="AO59:AR59"/>
    <mergeCell ref="A60:B60"/>
    <mergeCell ref="A58:B58"/>
    <mergeCell ref="J59:P59"/>
    <mergeCell ref="Q59:Y59"/>
    <mergeCell ref="A59:B59"/>
    <mergeCell ref="J58:P58"/>
    <mergeCell ref="BC60:BD60"/>
    <mergeCell ref="BA60:BB60"/>
    <mergeCell ref="Q60:Y60"/>
    <mergeCell ref="Z60:AB60"/>
    <mergeCell ref="AO60:AR60"/>
    <mergeCell ref="BA59:BB59"/>
    <mergeCell ref="BC59:BD59"/>
    <mergeCell ref="AG58:AJ58"/>
    <mergeCell ref="AS58:AT58"/>
    <mergeCell ref="AU58:AV58"/>
    <mergeCell ref="AS59:AT59"/>
    <mergeCell ref="AU59:AV59"/>
    <mergeCell ref="AS60:AT60"/>
    <mergeCell ref="AU60:AV60"/>
    <mergeCell ref="C58:I58"/>
    <mergeCell ref="C59:I59"/>
    <mergeCell ref="Q58:Y58"/>
    <mergeCell ref="BA57:BB57"/>
    <mergeCell ref="BC57:BD57"/>
    <mergeCell ref="AG56:AJ56"/>
    <mergeCell ref="Z57:AB57"/>
    <mergeCell ref="AC57:AD57"/>
    <mergeCell ref="AE57:AF57"/>
    <mergeCell ref="AO57:AR57"/>
    <mergeCell ref="AC58:AD58"/>
    <mergeCell ref="AE58:AF58"/>
    <mergeCell ref="AG57:AJ57"/>
    <mergeCell ref="BC58:BD58"/>
    <mergeCell ref="BA58:BB58"/>
    <mergeCell ref="Z58:AB58"/>
    <mergeCell ref="AO58:AR58"/>
    <mergeCell ref="AS56:AT56"/>
    <mergeCell ref="AU56:AV56"/>
    <mergeCell ref="AS57:AT57"/>
    <mergeCell ref="AU57:AV57"/>
    <mergeCell ref="BC56:BD56"/>
    <mergeCell ref="BA56:BB56"/>
    <mergeCell ref="AO56:AR56"/>
    <mergeCell ref="Z56:AB56"/>
    <mergeCell ref="AW56:AZ56"/>
    <mergeCell ref="AW57:AZ57"/>
    <mergeCell ref="BC55:BD55"/>
    <mergeCell ref="AO55:AR55"/>
    <mergeCell ref="Z55:AB55"/>
    <mergeCell ref="AK55:AL55"/>
    <mergeCell ref="AM55:AN55"/>
    <mergeCell ref="AK56:AL56"/>
    <mergeCell ref="AM56:AN56"/>
    <mergeCell ref="AE54:AF54"/>
    <mergeCell ref="Z54:AB54"/>
    <mergeCell ref="AK54:AL54"/>
    <mergeCell ref="AM54:AN54"/>
    <mergeCell ref="AC56:AD56"/>
    <mergeCell ref="AE56:AF56"/>
    <mergeCell ref="AC55:AD55"/>
    <mergeCell ref="AE55:AF55"/>
    <mergeCell ref="AG55:AJ55"/>
    <mergeCell ref="AG54:AJ54"/>
    <mergeCell ref="AC54:AD54"/>
    <mergeCell ref="AW54:AZ54"/>
    <mergeCell ref="AW55:AZ55"/>
    <mergeCell ref="J56:P56"/>
    <mergeCell ref="C56:I56"/>
    <mergeCell ref="AO52:AR52"/>
    <mergeCell ref="Z52:AB52"/>
    <mergeCell ref="AC52:AD52"/>
    <mergeCell ref="AE52:AF52"/>
    <mergeCell ref="BA52:BB52"/>
    <mergeCell ref="BC52:BD52"/>
    <mergeCell ref="BA54:BB54"/>
    <mergeCell ref="AO54:AR54"/>
    <mergeCell ref="J53:P53"/>
    <mergeCell ref="Q53:Y53"/>
    <mergeCell ref="AK52:AL52"/>
    <mergeCell ref="AM52:AN52"/>
    <mergeCell ref="AG52:AJ52"/>
    <mergeCell ref="J52:P52"/>
    <mergeCell ref="Q52:Y52"/>
    <mergeCell ref="AS52:AT52"/>
    <mergeCell ref="AU52:AV52"/>
    <mergeCell ref="BC54:BD54"/>
    <mergeCell ref="BA53:BB53"/>
    <mergeCell ref="BC53:BD53"/>
    <mergeCell ref="J54:P54"/>
    <mergeCell ref="BA55:BB55"/>
    <mergeCell ref="BA50:BB50"/>
    <mergeCell ref="BC50:BD50"/>
    <mergeCell ref="J51:P51"/>
    <mergeCell ref="Q51:Y51"/>
    <mergeCell ref="AO51:AR51"/>
    <mergeCell ref="Z51:AB51"/>
    <mergeCell ref="AC51:AD51"/>
    <mergeCell ref="AE51:AF51"/>
    <mergeCell ref="BA51:BB51"/>
    <mergeCell ref="BC51:BD51"/>
    <mergeCell ref="AG50:AJ50"/>
    <mergeCell ref="J50:P50"/>
    <mergeCell ref="Q50:Y50"/>
    <mergeCell ref="AK51:AL51"/>
    <mergeCell ref="AM51:AN51"/>
    <mergeCell ref="AS51:AT51"/>
    <mergeCell ref="AU51:AV51"/>
    <mergeCell ref="J49:P49"/>
    <mergeCell ref="Q49:Y49"/>
    <mergeCell ref="AO49:AR49"/>
    <mergeCell ref="Z49:AB49"/>
    <mergeCell ref="AC49:AD49"/>
    <mergeCell ref="AE49:AF49"/>
    <mergeCell ref="BA49:BB49"/>
    <mergeCell ref="BC49:BD49"/>
    <mergeCell ref="J48:P48"/>
    <mergeCell ref="Z48:AB48"/>
    <mergeCell ref="AC48:AD48"/>
    <mergeCell ref="AE48:AF48"/>
    <mergeCell ref="AO48:AR48"/>
    <mergeCell ref="Q48:Y48"/>
    <mergeCell ref="AG49:AJ49"/>
    <mergeCell ref="Q47:Y47"/>
    <mergeCell ref="AG48:AJ48"/>
    <mergeCell ref="Z47:AB47"/>
    <mergeCell ref="AC47:AD47"/>
    <mergeCell ref="AE47:AF47"/>
    <mergeCell ref="BC44:BD44"/>
    <mergeCell ref="BA45:BB45"/>
    <mergeCell ref="BC45:BD45"/>
    <mergeCell ref="AG44:AJ44"/>
    <mergeCell ref="AO44:AR44"/>
    <mergeCell ref="BA44:BB44"/>
    <mergeCell ref="Q46:Y46"/>
    <mergeCell ref="AG46:AJ46"/>
    <mergeCell ref="AC46:AD46"/>
    <mergeCell ref="AE46:AF46"/>
    <mergeCell ref="AC45:AD45"/>
    <mergeCell ref="AE45:AF45"/>
    <mergeCell ref="AO46:AR46"/>
    <mergeCell ref="AO45:AR45"/>
    <mergeCell ref="BA48:BB48"/>
    <mergeCell ref="BC48:BD48"/>
    <mergeCell ref="BA47:BB47"/>
    <mergeCell ref="BC47:BD47"/>
    <mergeCell ref="AM46:AN46"/>
    <mergeCell ref="BC40:BD40"/>
    <mergeCell ref="AG41:AJ41"/>
    <mergeCell ref="AO41:AR41"/>
    <mergeCell ref="AG43:AJ43"/>
    <mergeCell ref="AO43:AR43"/>
    <mergeCell ref="BA40:BB40"/>
    <mergeCell ref="AO40:AR40"/>
    <mergeCell ref="BA42:BB42"/>
    <mergeCell ref="BC42:BD42"/>
    <mergeCell ref="BA43:BB43"/>
    <mergeCell ref="BC43:BD43"/>
    <mergeCell ref="AW40:AZ40"/>
    <mergeCell ref="AW41:AZ41"/>
    <mergeCell ref="AG47:AJ47"/>
    <mergeCell ref="AK41:AL41"/>
    <mergeCell ref="AK47:AL47"/>
    <mergeCell ref="BA38:BB38"/>
    <mergeCell ref="BA39:BB39"/>
    <mergeCell ref="BC39:BD39"/>
    <mergeCell ref="AG38:AJ38"/>
    <mergeCell ref="AO38:AR38"/>
    <mergeCell ref="BA41:BB41"/>
    <mergeCell ref="BC41:BD41"/>
    <mergeCell ref="AG40:AJ40"/>
    <mergeCell ref="BC38:BD38"/>
    <mergeCell ref="AG39:AJ39"/>
    <mergeCell ref="AO39:AR39"/>
    <mergeCell ref="AW38:AZ38"/>
    <mergeCell ref="AW39:AZ39"/>
    <mergeCell ref="AM41:AN41"/>
    <mergeCell ref="AW45:AZ45"/>
    <mergeCell ref="AG45:AJ45"/>
    <mergeCell ref="BA46:BB46"/>
    <mergeCell ref="BC46:BD46"/>
    <mergeCell ref="AW44:AZ44"/>
    <mergeCell ref="AG42:AJ42"/>
    <mergeCell ref="AO42:AR42"/>
    <mergeCell ref="AG35:AJ35"/>
    <mergeCell ref="AO35:AR35"/>
    <mergeCell ref="BA35:BB35"/>
    <mergeCell ref="BC35:BD35"/>
    <mergeCell ref="AG34:AJ34"/>
    <mergeCell ref="BC36:BD36"/>
    <mergeCell ref="AG37:AJ37"/>
    <mergeCell ref="AO37:AR37"/>
    <mergeCell ref="BA37:BB37"/>
    <mergeCell ref="BC37:BD37"/>
    <mergeCell ref="AG36:AJ36"/>
    <mergeCell ref="BA36:BB36"/>
    <mergeCell ref="AO36:AR36"/>
    <mergeCell ref="AW34:AZ34"/>
    <mergeCell ref="AW35:AZ35"/>
    <mergeCell ref="AW36:AZ36"/>
    <mergeCell ref="AW37:AZ37"/>
    <mergeCell ref="AU34:AV34"/>
    <mergeCell ref="AS35:AT35"/>
    <mergeCell ref="AU35:AV35"/>
    <mergeCell ref="AS36:AT36"/>
    <mergeCell ref="AU36:AV36"/>
    <mergeCell ref="AK35:AL35"/>
    <mergeCell ref="AM35:AN35"/>
    <mergeCell ref="BC32:BD32"/>
    <mergeCell ref="AG33:AJ33"/>
    <mergeCell ref="AO33:AR33"/>
    <mergeCell ref="BA33:BB33"/>
    <mergeCell ref="BC33:BD33"/>
    <mergeCell ref="AG32:AJ32"/>
    <mergeCell ref="AO34:AR34"/>
    <mergeCell ref="BA32:BB32"/>
    <mergeCell ref="AO32:AR32"/>
    <mergeCell ref="BA34:BB34"/>
    <mergeCell ref="BC34:BD34"/>
    <mergeCell ref="AW32:AZ32"/>
    <mergeCell ref="AW33:AZ33"/>
    <mergeCell ref="AK33:AL33"/>
    <mergeCell ref="AM33:AN33"/>
    <mergeCell ref="AK34:AL34"/>
    <mergeCell ref="AM34:AN34"/>
    <mergeCell ref="AS32:AT32"/>
    <mergeCell ref="AU32:AV32"/>
    <mergeCell ref="AS33:AT33"/>
    <mergeCell ref="AU33:AV33"/>
    <mergeCell ref="AS34:AT34"/>
    <mergeCell ref="AK32:AL32"/>
    <mergeCell ref="AM32:AN32"/>
    <mergeCell ref="AO30:AR30"/>
    <mergeCell ref="BA28:BB28"/>
    <mergeCell ref="AO28:AR28"/>
    <mergeCell ref="BA30:BB30"/>
    <mergeCell ref="BC30:BD30"/>
    <mergeCell ref="AW28:AZ28"/>
    <mergeCell ref="AG31:AJ31"/>
    <mergeCell ref="AO31:AR31"/>
    <mergeCell ref="BA31:BB31"/>
    <mergeCell ref="BC31:BD31"/>
    <mergeCell ref="AG30:AJ30"/>
    <mergeCell ref="AW29:AZ29"/>
    <mergeCell ref="AW30:AZ30"/>
    <mergeCell ref="AW31:AZ31"/>
    <mergeCell ref="AS29:AT29"/>
    <mergeCell ref="AU29:AV29"/>
    <mergeCell ref="AS30:AT30"/>
    <mergeCell ref="AU30:AV30"/>
    <mergeCell ref="AS31:AT31"/>
    <mergeCell ref="AU31:AV31"/>
    <mergeCell ref="AK31:AL31"/>
    <mergeCell ref="AM31:AN31"/>
    <mergeCell ref="AK28:AL28"/>
    <mergeCell ref="AM28:AN28"/>
    <mergeCell ref="AO27:AR27"/>
    <mergeCell ref="BA27:BB27"/>
    <mergeCell ref="BC27:BD27"/>
    <mergeCell ref="AG26:AJ26"/>
    <mergeCell ref="BC28:BD28"/>
    <mergeCell ref="AG29:AJ29"/>
    <mergeCell ref="AO29:AR29"/>
    <mergeCell ref="BA29:BB29"/>
    <mergeCell ref="BC29:BD29"/>
    <mergeCell ref="AG28:AJ28"/>
    <mergeCell ref="AK27:AL27"/>
    <mergeCell ref="AM27:AN27"/>
    <mergeCell ref="AK29:AL29"/>
    <mergeCell ref="AM29:AN29"/>
    <mergeCell ref="AS26:AT26"/>
    <mergeCell ref="AU26:AV26"/>
    <mergeCell ref="AS27:AT27"/>
    <mergeCell ref="AU27:AV27"/>
    <mergeCell ref="AS28:AT28"/>
    <mergeCell ref="AU28:AV28"/>
    <mergeCell ref="AE44:AF44"/>
    <mergeCell ref="Z45:AB45"/>
    <mergeCell ref="AC41:AD41"/>
    <mergeCell ref="BA22:BB22"/>
    <mergeCell ref="AE43:AF43"/>
    <mergeCell ref="AC42:AD42"/>
    <mergeCell ref="AE42:AF42"/>
    <mergeCell ref="AC43:AD43"/>
    <mergeCell ref="AE39:AF39"/>
    <mergeCell ref="Z38:AB38"/>
    <mergeCell ref="AE41:AF41"/>
    <mergeCell ref="AE40:AF40"/>
    <mergeCell ref="AE37:AF37"/>
    <mergeCell ref="AE36:AF36"/>
    <mergeCell ref="Z40:AB40"/>
    <mergeCell ref="AC40:AD40"/>
    <mergeCell ref="AE38:AF38"/>
    <mergeCell ref="Z39:AB39"/>
    <mergeCell ref="AC39:AD39"/>
    <mergeCell ref="AO25:AR25"/>
    <mergeCell ref="BA25:BB25"/>
    <mergeCell ref="AO26:AR26"/>
    <mergeCell ref="AO24:AR24"/>
    <mergeCell ref="AG27:AJ27"/>
    <mergeCell ref="BC22:BD22"/>
    <mergeCell ref="BA21:BB21"/>
    <mergeCell ref="BC21:BD21"/>
    <mergeCell ref="BA24:BB24"/>
    <mergeCell ref="BC23:BD23"/>
    <mergeCell ref="AG23:AJ23"/>
    <mergeCell ref="AO23:AR23"/>
    <mergeCell ref="BA23:BB23"/>
    <mergeCell ref="BA26:BB26"/>
    <mergeCell ref="BC24:BD24"/>
    <mergeCell ref="AG25:AJ25"/>
    <mergeCell ref="AG22:AJ22"/>
    <mergeCell ref="AO22:AR22"/>
    <mergeCell ref="BC25:BD25"/>
    <mergeCell ref="AG24:AJ24"/>
    <mergeCell ref="BC26:BD26"/>
    <mergeCell ref="AS22:AT22"/>
    <mergeCell ref="AU22:AV22"/>
    <mergeCell ref="AS23:AT23"/>
    <mergeCell ref="AU23:AV23"/>
    <mergeCell ref="AS24:AT24"/>
    <mergeCell ref="AU24:AV24"/>
    <mergeCell ref="AS25:AT25"/>
    <mergeCell ref="AU25:AV25"/>
    <mergeCell ref="A38:B38"/>
    <mergeCell ref="Q40:Y40"/>
    <mergeCell ref="Q39:Y39"/>
    <mergeCell ref="A39:B39"/>
    <mergeCell ref="A40:B40"/>
    <mergeCell ref="C39:I39"/>
    <mergeCell ref="C40:I40"/>
    <mergeCell ref="J38:P38"/>
    <mergeCell ref="Q38:Y38"/>
    <mergeCell ref="A43:B43"/>
    <mergeCell ref="J45:P45"/>
    <mergeCell ref="Z41:AB41"/>
    <mergeCell ref="Q43:Y43"/>
    <mergeCell ref="J44:P44"/>
    <mergeCell ref="Z42:AB42"/>
    <mergeCell ref="Z43:AB43"/>
    <mergeCell ref="J42:P42"/>
    <mergeCell ref="Q42:Y42"/>
    <mergeCell ref="Q44:Y44"/>
    <mergeCell ref="C42:I42"/>
    <mergeCell ref="C43:I43"/>
    <mergeCell ref="C44:I44"/>
    <mergeCell ref="C45:I45"/>
    <mergeCell ref="C41:I41"/>
    <mergeCell ref="A41:B41"/>
    <mergeCell ref="J41:P41"/>
    <mergeCell ref="Q41:Y41"/>
    <mergeCell ref="Z44:AB44"/>
    <mergeCell ref="A42:B42"/>
    <mergeCell ref="AC38:AD38"/>
    <mergeCell ref="Q36:Y36"/>
    <mergeCell ref="Z36:AB36"/>
    <mergeCell ref="C36:I36"/>
    <mergeCell ref="C37:I37"/>
    <mergeCell ref="C38:I38"/>
    <mergeCell ref="Q45:Y45"/>
    <mergeCell ref="J46:P46"/>
    <mergeCell ref="J43:P43"/>
    <mergeCell ref="C46:I46"/>
    <mergeCell ref="Z46:AB46"/>
    <mergeCell ref="J40:P40"/>
    <mergeCell ref="J39:P39"/>
    <mergeCell ref="AC44:AD44"/>
    <mergeCell ref="A37:B37"/>
    <mergeCell ref="J37:P37"/>
    <mergeCell ref="Q37:Y37"/>
    <mergeCell ref="J36:P36"/>
    <mergeCell ref="AC37:AD37"/>
    <mergeCell ref="Z37:AB37"/>
    <mergeCell ref="J35:P35"/>
    <mergeCell ref="A34:B34"/>
    <mergeCell ref="AE35:AF35"/>
    <mergeCell ref="Z34:AB34"/>
    <mergeCell ref="AC34:AD34"/>
    <mergeCell ref="AE34:AF34"/>
    <mergeCell ref="Z35:AB35"/>
    <mergeCell ref="AC35:AD35"/>
    <mergeCell ref="AC36:AD36"/>
    <mergeCell ref="A35:B35"/>
    <mergeCell ref="A36:B36"/>
    <mergeCell ref="AC29:AD29"/>
    <mergeCell ref="Z29:AB29"/>
    <mergeCell ref="Z33:AB33"/>
    <mergeCell ref="Q35:Y35"/>
    <mergeCell ref="J34:P34"/>
    <mergeCell ref="Q34:Y34"/>
    <mergeCell ref="AE29:AF29"/>
    <mergeCell ref="C35:I35"/>
    <mergeCell ref="AE31:AF31"/>
    <mergeCell ref="Z30:AB30"/>
    <mergeCell ref="AC30:AD30"/>
    <mergeCell ref="AE30:AF30"/>
    <mergeCell ref="Z31:AB31"/>
    <mergeCell ref="AC31:AD31"/>
    <mergeCell ref="Z32:AB32"/>
    <mergeCell ref="AC32:AD32"/>
    <mergeCell ref="AC33:AD33"/>
    <mergeCell ref="C34:I34"/>
    <mergeCell ref="AE33:AF33"/>
    <mergeCell ref="AE32:AF32"/>
    <mergeCell ref="Q28:Y28"/>
    <mergeCell ref="A33:B33"/>
    <mergeCell ref="J33:P33"/>
    <mergeCell ref="Q33:Y33"/>
    <mergeCell ref="J32:P32"/>
    <mergeCell ref="J30:P30"/>
    <mergeCell ref="Q30:Y30"/>
    <mergeCell ref="J31:P31"/>
    <mergeCell ref="A31:B31"/>
    <mergeCell ref="A32:B32"/>
    <mergeCell ref="Q32:Y32"/>
    <mergeCell ref="Q31:Y31"/>
    <mergeCell ref="A29:B29"/>
    <mergeCell ref="J29:P29"/>
    <mergeCell ref="Q29:Y29"/>
    <mergeCell ref="C29:I29"/>
    <mergeCell ref="C30:I30"/>
    <mergeCell ref="C31:I31"/>
    <mergeCell ref="C32:I32"/>
    <mergeCell ref="C33:I33"/>
    <mergeCell ref="A30:B30"/>
    <mergeCell ref="J27:P27"/>
    <mergeCell ref="A26:B26"/>
    <mergeCell ref="AE27:AF27"/>
    <mergeCell ref="AE26:AF26"/>
    <mergeCell ref="Z25:AB25"/>
    <mergeCell ref="Q27:Y27"/>
    <mergeCell ref="J26:P26"/>
    <mergeCell ref="Q26:Y26"/>
    <mergeCell ref="Z28:AB28"/>
    <mergeCell ref="AC28:AD28"/>
    <mergeCell ref="A27:B27"/>
    <mergeCell ref="A28:B28"/>
    <mergeCell ref="Z26:AB26"/>
    <mergeCell ref="AC26:AD26"/>
    <mergeCell ref="Z27:AB27"/>
    <mergeCell ref="AC27:AD27"/>
    <mergeCell ref="AE28:AF28"/>
    <mergeCell ref="J28:P28"/>
    <mergeCell ref="AC25:AD25"/>
    <mergeCell ref="AE25:AF25"/>
    <mergeCell ref="A25:B25"/>
    <mergeCell ref="J25:P25"/>
    <mergeCell ref="Q25:Y25"/>
    <mergeCell ref="C25:I25"/>
    <mergeCell ref="A23:B23"/>
    <mergeCell ref="A22:B22"/>
    <mergeCell ref="Z22:AB22"/>
    <mergeCell ref="AC22:AD22"/>
    <mergeCell ref="AE22:AF22"/>
    <mergeCell ref="Z23:AB23"/>
    <mergeCell ref="AC23:AD23"/>
    <mergeCell ref="J23:P23"/>
    <mergeCell ref="C26:I26"/>
    <mergeCell ref="Q24:Y24"/>
    <mergeCell ref="AE23:AF23"/>
    <mergeCell ref="C24:I24"/>
    <mergeCell ref="Z24:AB24"/>
    <mergeCell ref="AC24:AD24"/>
    <mergeCell ref="AE24:AF24"/>
    <mergeCell ref="J24:P24"/>
    <mergeCell ref="Q23:Y23"/>
    <mergeCell ref="C22:I22"/>
    <mergeCell ref="C23:I23"/>
    <mergeCell ref="J22:P22"/>
    <mergeCell ref="Q22:Y22"/>
    <mergeCell ref="C27:I27"/>
    <mergeCell ref="C28:I28"/>
    <mergeCell ref="A3:E3"/>
    <mergeCell ref="A4:E4"/>
    <mergeCell ref="A5:E5"/>
    <mergeCell ref="A12:E12"/>
    <mergeCell ref="A13:E13"/>
    <mergeCell ref="A6:E6"/>
    <mergeCell ref="A14:E14"/>
    <mergeCell ref="A8:E8"/>
    <mergeCell ref="A9:E9"/>
    <mergeCell ref="A24:B24"/>
    <mergeCell ref="A7:E7"/>
    <mergeCell ref="F3:V3"/>
    <mergeCell ref="F4:V4"/>
    <mergeCell ref="F5:V5"/>
    <mergeCell ref="F6:V6"/>
    <mergeCell ref="F7:V7"/>
    <mergeCell ref="F8:V8"/>
    <mergeCell ref="F11:V11"/>
    <mergeCell ref="F12:V12"/>
    <mergeCell ref="F13:V13"/>
    <mergeCell ref="Q20:Y21"/>
    <mergeCell ref="J20:P21"/>
    <mergeCell ref="C60:I60"/>
    <mergeCell ref="C61:I61"/>
    <mergeCell ref="C47:I47"/>
    <mergeCell ref="C48:I48"/>
    <mergeCell ref="C49:I49"/>
    <mergeCell ref="C50:I50"/>
    <mergeCell ref="C51:I51"/>
    <mergeCell ref="C52:I52"/>
    <mergeCell ref="C53:I53"/>
    <mergeCell ref="C54:I54"/>
    <mergeCell ref="C55:I55"/>
    <mergeCell ref="C57:I57"/>
    <mergeCell ref="C20:I21"/>
    <mergeCell ref="A20:B21"/>
    <mergeCell ref="F9:V9"/>
    <mergeCell ref="F16:V16"/>
    <mergeCell ref="F17:V17"/>
    <mergeCell ref="F18:V18"/>
    <mergeCell ref="F10:V10"/>
    <mergeCell ref="F14:V14"/>
    <mergeCell ref="F15:V15"/>
    <mergeCell ref="A15:E15"/>
    <mergeCell ref="A10:E10"/>
    <mergeCell ref="A11:E11"/>
    <mergeCell ref="A16:E16"/>
    <mergeCell ref="A17:E17"/>
    <mergeCell ref="A18:E18"/>
  </mergeCells>
  <phoneticPr fontId="3"/>
  <pageMargins left="0.25" right="0.25" top="0.75" bottom="0.75" header="0.3" footer="0.3"/>
  <pageSetup paperSize="9" scale="76" fitToHeight="0" orientation="portrait" r:id="rId1"/>
  <headerFooter alignWithMargins="0"/>
  <colBreaks count="1" manualBreakCount="1">
    <brk id="56" max="99" man="1"/>
  </col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WORK1!$E$58:$E$66</xm:f>
          </x14:formula1>
          <xm:sqref>AG22:AJ61</xm:sqref>
        </x14:dataValidation>
        <x14:dataValidation type="list" allowBlank="1" showInputMessage="1" showErrorMessage="1" xr:uid="{00000000-0002-0000-0100-000001000000}">
          <x14:formula1>
            <xm:f>WORK1!$K$58:$K$64</xm:f>
          </x14:formula1>
          <xm:sqref>AO22:AR61 AW22:AZ61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W103"/>
  <sheetViews>
    <sheetView view="pageBreakPreview" zoomScale="90" zoomScaleNormal="80" zoomScaleSheetLayoutView="90" workbookViewId="0"/>
  </sheetViews>
  <sheetFormatPr defaultColWidth="13" defaultRowHeight="13.5" x14ac:dyDescent="0.15"/>
  <cols>
    <col min="1" max="69" width="2.375" style="35" customWidth="1"/>
    <col min="70" max="70" width="3.25" style="35" customWidth="1"/>
    <col min="71" max="71" width="2.375" style="35" customWidth="1"/>
    <col min="72" max="72" width="2.125" style="35" customWidth="1"/>
    <col min="73" max="82" width="2.375" style="35" customWidth="1"/>
    <col min="83" max="83" width="3.25" style="35" customWidth="1"/>
    <col min="84" max="95" width="2.375" style="35" customWidth="1"/>
    <col min="96" max="96" width="3.25" style="35" customWidth="1"/>
    <col min="97" max="98" width="2.375" style="35" customWidth="1"/>
    <col min="99" max="16384" width="13" style="35"/>
  </cols>
  <sheetData>
    <row r="1" spans="1:101" ht="18.75" x14ac:dyDescent="0.15">
      <c r="A1" s="33" t="s">
        <v>23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  <c r="CP1" s="34"/>
      <c r="CQ1" s="34"/>
      <c r="CR1" s="34"/>
    </row>
    <row r="2" spans="1:101" x14ac:dyDescent="0.15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34"/>
      <c r="CW2" s="34"/>
    </row>
    <row r="3" spans="1:101" ht="40.5" customHeight="1" x14ac:dyDescent="0.15">
      <c r="A3" s="193" t="s">
        <v>16</v>
      </c>
      <c r="B3" s="193"/>
      <c r="C3" s="193"/>
      <c r="D3" s="193"/>
      <c r="E3" s="193"/>
      <c r="F3" s="203" t="str">
        <f>入力シート!F3</f>
        <v>日本マスターズ水泳選手権大会　プレ大会
（ジャパンマスターズ　プレ）　
アーティスティックスイミング競技</v>
      </c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5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</row>
    <row r="4" spans="1:101" ht="13.5" customHeight="1" x14ac:dyDescent="0.15">
      <c r="A4" s="193" t="s">
        <v>17</v>
      </c>
      <c r="B4" s="193"/>
      <c r="C4" s="193"/>
      <c r="D4" s="193"/>
      <c r="E4" s="193"/>
      <c r="F4" s="203">
        <f>入力シート!F4</f>
        <v>0</v>
      </c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5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60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</row>
    <row r="5" spans="1:101" ht="13.5" customHeight="1" x14ac:dyDescent="0.15">
      <c r="A5" s="193" t="s">
        <v>18</v>
      </c>
      <c r="B5" s="193"/>
      <c r="C5" s="193"/>
      <c r="D5" s="193"/>
      <c r="E5" s="193"/>
      <c r="F5" s="203">
        <f>入力シート!F5</f>
        <v>0</v>
      </c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4"/>
      <c r="T5" s="204"/>
      <c r="U5" s="204"/>
      <c r="V5" s="205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60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</row>
    <row r="6" spans="1:101" ht="13.5" customHeight="1" x14ac:dyDescent="0.15">
      <c r="A6" s="193" t="s">
        <v>256</v>
      </c>
      <c r="B6" s="193"/>
      <c r="C6" s="193"/>
      <c r="D6" s="193"/>
      <c r="E6" s="193"/>
      <c r="F6" s="203">
        <f>入力シート!F6</f>
        <v>0</v>
      </c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204"/>
      <c r="U6" s="204"/>
      <c r="V6" s="205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60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</row>
    <row r="7" spans="1:101" ht="13.5" customHeight="1" x14ac:dyDescent="0.15">
      <c r="A7" s="202" t="s">
        <v>161</v>
      </c>
      <c r="B7" s="202"/>
      <c r="C7" s="202"/>
      <c r="D7" s="202"/>
      <c r="E7" s="202"/>
      <c r="F7" s="203">
        <f>入力シート!F7</f>
        <v>0</v>
      </c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4"/>
      <c r="T7" s="204"/>
      <c r="U7" s="204"/>
      <c r="V7" s="205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60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</row>
    <row r="8" spans="1:101" ht="14.25" customHeight="1" thickBot="1" x14ac:dyDescent="0.2">
      <c r="A8" s="193" t="s">
        <v>26</v>
      </c>
      <c r="B8" s="193"/>
      <c r="C8" s="193"/>
      <c r="D8" s="193"/>
      <c r="E8" s="193"/>
      <c r="F8" s="203">
        <f>入力シート!F8</f>
        <v>0</v>
      </c>
      <c r="G8" s="204"/>
      <c r="H8" s="204"/>
      <c r="I8" s="204"/>
      <c r="J8" s="204"/>
      <c r="K8" s="204"/>
      <c r="L8" s="204"/>
      <c r="M8" s="204"/>
      <c r="N8" s="204"/>
      <c r="O8" s="204"/>
      <c r="P8" s="204"/>
      <c r="Q8" s="204"/>
      <c r="R8" s="204"/>
      <c r="S8" s="204"/>
      <c r="T8" s="204"/>
      <c r="U8" s="204"/>
      <c r="V8" s="205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60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</row>
    <row r="9" spans="1:101" x14ac:dyDescent="0.15">
      <c r="A9" s="193" t="s">
        <v>27</v>
      </c>
      <c r="B9" s="193"/>
      <c r="C9" s="193"/>
      <c r="D9" s="193"/>
      <c r="E9" s="193"/>
      <c r="F9" s="186">
        <f>入力シート!F9</f>
        <v>0</v>
      </c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8"/>
      <c r="W9" s="34"/>
      <c r="X9" s="34"/>
      <c r="Y9" s="34"/>
      <c r="Z9" s="34"/>
      <c r="AA9" s="34"/>
      <c r="AB9" s="34"/>
      <c r="AC9" s="34"/>
      <c r="AD9" s="34"/>
      <c r="AE9" s="341" t="s">
        <v>181</v>
      </c>
      <c r="AF9" s="342"/>
      <c r="AG9" s="342"/>
      <c r="AH9" s="342"/>
      <c r="AI9" s="342"/>
      <c r="AJ9" s="342"/>
      <c r="AK9" s="342"/>
      <c r="AL9" s="342"/>
      <c r="AM9" s="342"/>
      <c r="AN9" s="342"/>
      <c r="AO9" s="342"/>
      <c r="AP9" s="342"/>
      <c r="AQ9" s="342"/>
      <c r="AR9" s="342"/>
      <c r="AS9" s="342"/>
      <c r="AT9" s="342"/>
      <c r="AU9" s="342"/>
      <c r="AV9" s="342"/>
      <c r="AW9" s="342"/>
      <c r="AX9" s="342"/>
      <c r="AY9" s="342"/>
      <c r="AZ9" s="342"/>
      <c r="BA9" s="342"/>
      <c r="BB9" s="342"/>
      <c r="BC9" s="342"/>
      <c r="BD9" s="343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34"/>
      <c r="CS9" s="34"/>
      <c r="CT9" s="34"/>
      <c r="CU9" s="34"/>
    </row>
    <row r="10" spans="1:101" ht="14.25" thickBot="1" x14ac:dyDescent="0.2">
      <c r="A10" s="193" t="s">
        <v>257</v>
      </c>
      <c r="B10" s="193"/>
      <c r="C10" s="193"/>
      <c r="D10" s="193"/>
      <c r="E10" s="193"/>
      <c r="F10" s="203">
        <f>入力シート!F10</f>
        <v>0</v>
      </c>
      <c r="G10" s="204"/>
      <c r="H10" s="204"/>
      <c r="I10" s="204"/>
      <c r="J10" s="204"/>
      <c r="K10" s="204"/>
      <c r="L10" s="204"/>
      <c r="M10" s="204"/>
      <c r="N10" s="204"/>
      <c r="O10" s="204"/>
      <c r="P10" s="204"/>
      <c r="Q10" s="204"/>
      <c r="R10" s="204"/>
      <c r="S10" s="204"/>
      <c r="T10" s="204"/>
      <c r="U10" s="204"/>
      <c r="V10" s="205"/>
      <c r="W10" s="34"/>
      <c r="X10" s="34"/>
      <c r="Y10" s="34"/>
      <c r="Z10" s="34"/>
      <c r="AA10" s="34"/>
      <c r="AB10" s="34"/>
      <c r="AC10" s="34"/>
      <c r="AD10" s="34"/>
      <c r="AE10" s="411" t="s">
        <v>24</v>
      </c>
      <c r="AF10" s="412"/>
      <c r="AG10" s="412"/>
      <c r="AH10" s="412"/>
      <c r="AI10" s="412"/>
      <c r="AJ10" s="412"/>
      <c r="AK10" s="412"/>
      <c r="AL10" s="413"/>
      <c r="AM10" s="414" t="s">
        <v>25</v>
      </c>
      <c r="AN10" s="412"/>
      <c r="AO10" s="412"/>
      <c r="AP10" s="412"/>
      <c r="AQ10" s="413"/>
      <c r="AR10" s="414" t="s">
        <v>10</v>
      </c>
      <c r="AS10" s="412"/>
      <c r="AT10" s="412"/>
      <c r="AU10" s="412"/>
      <c r="AV10" s="412"/>
      <c r="AW10" s="413"/>
      <c r="AX10" s="414" t="s">
        <v>11</v>
      </c>
      <c r="AY10" s="412"/>
      <c r="AZ10" s="412"/>
      <c r="BA10" s="412"/>
      <c r="BB10" s="412"/>
      <c r="BC10" s="412"/>
      <c r="BD10" s="415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</row>
    <row r="11" spans="1:101" ht="14.25" thickTop="1" x14ac:dyDescent="0.15">
      <c r="A11" s="193" t="s">
        <v>258</v>
      </c>
      <c r="B11" s="193"/>
      <c r="C11" s="193"/>
      <c r="D11" s="193"/>
      <c r="E11" s="193"/>
      <c r="F11" s="203">
        <f>入力シート!F11</f>
        <v>0</v>
      </c>
      <c r="G11" s="204"/>
      <c r="H11" s="204"/>
      <c r="I11" s="204"/>
      <c r="J11" s="204"/>
      <c r="K11" s="204"/>
      <c r="L11" s="204"/>
      <c r="M11" s="204"/>
      <c r="N11" s="204"/>
      <c r="O11" s="204"/>
      <c r="P11" s="204"/>
      <c r="Q11" s="204"/>
      <c r="R11" s="204"/>
      <c r="S11" s="204"/>
      <c r="T11" s="204"/>
      <c r="U11" s="204"/>
      <c r="V11" s="205"/>
      <c r="W11" s="34"/>
      <c r="X11" s="34"/>
      <c r="Y11" s="34"/>
      <c r="Z11" s="34"/>
      <c r="AA11" s="34"/>
      <c r="AB11" s="34"/>
      <c r="AC11" s="34"/>
      <c r="AD11" s="34"/>
      <c r="AE11" s="335" t="s">
        <v>20</v>
      </c>
      <c r="AF11" s="336"/>
      <c r="AG11" s="336"/>
      <c r="AH11" s="336"/>
      <c r="AI11" s="336"/>
      <c r="AJ11" s="336"/>
      <c r="AK11" s="336"/>
      <c r="AL11" s="337"/>
      <c r="AM11" s="429">
        <f>COUNTIF(AM22:AN61,1)</f>
        <v>0</v>
      </c>
      <c r="AN11" s="339"/>
      <c r="AO11" s="339"/>
      <c r="AP11" s="339"/>
      <c r="AQ11" s="340"/>
      <c r="AR11" s="429">
        <f>COUNTIF(AK22:AL61,"&gt;0")</f>
        <v>0</v>
      </c>
      <c r="AS11" s="339"/>
      <c r="AT11" s="339"/>
      <c r="AU11" s="339"/>
      <c r="AV11" s="339"/>
      <c r="AW11" s="340"/>
      <c r="AX11" s="430">
        <f>AR11*4000</f>
        <v>0</v>
      </c>
      <c r="AY11" s="431"/>
      <c r="AZ11" s="431"/>
      <c r="BA11" s="431"/>
      <c r="BB11" s="431"/>
      <c r="BC11" s="431"/>
      <c r="BD11" s="432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</row>
    <row r="12" spans="1:101" x14ac:dyDescent="0.15">
      <c r="A12" s="193" t="s">
        <v>259</v>
      </c>
      <c r="B12" s="193"/>
      <c r="C12" s="193"/>
      <c r="D12" s="193"/>
      <c r="E12" s="193"/>
      <c r="F12" s="203">
        <f>入力シート!F12</f>
        <v>0</v>
      </c>
      <c r="G12" s="204"/>
      <c r="H12" s="204"/>
      <c r="I12" s="204"/>
      <c r="J12" s="204"/>
      <c r="K12" s="204"/>
      <c r="L12" s="204"/>
      <c r="M12" s="204"/>
      <c r="N12" s="204"/>
      <c r="O12" s="204"/>
      <c r="P12" s="204"/>
      <c r="Q12" s="204"/>
      <c r="R12" s="204"/>
      <c r="S12" s="204"/>
      <c r="T12" s="204"/>
      <c r="U12" s="204"/>
      <c r="V12" s="205"/>
      <c r="W12" s="34"/>
      <c r="X12" s="34"/>
      <c r="Y12" s="34"/>
      <c r="Z12" s="34"/>
      <c r="AA12" s="34"/>
      <c r="AB12" s="34"/>
      <c r="AC12" s="34"/>
      <c r="AD12" s="34"/>
      <c r="AE12" s="338" t="s">
        <v>137</v>
      </c>
      <c r="AF12" s="339"/>
      <c r="AG12" s="339"/>
      <c r="AH12" s="339"/>
      <c r="AI12" s="339"/>
      <c r="AJ12" s="339"/>
      <c r="AK12" s="339"/>
      <c r="AL12" s="340"/>
      <c r="AM12" s="416">
        <f>COUNTIF(AU22:AV61,1)</f>
        <v>0</v>
      </c>
      <c r="AN12" s="416"/>
      <c r="AO12" s="416"/>
      <c r="AP12" s="416"/>
      <c r="AQ12" s="416"/>
      <c r="AR12" s="417">
        <f>COUNTIF(AU22:AV61,"&gt;0")+COUNTIF(AU22:AV61,"R1")+COUNTIF(AU22:AV61,"R2")</f>
        <v>0</v>
      </c>
      <c r="AS12" s="417"/>
      <c r="AT12" s="417"/>
      <c r="AU12" s="418"/>
      <c r="AV12" s="418"/>
      <c r="AW12" s="418"/>
      <c r="AX12" s="433">
        <f>AR12*3000</f>
        <v>0</v>
      </c>
      <c r="AY12" s="433"/>
      <c r="AZ12" s="433"/>
      <c r="BA12" s="433"/>
      <c r="BB12" s="433"/>
      <c r="BC12" s="433"/>
      <c r="BD12" s="4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</row>
    <row r="13" spans="1:101" x14ac:dyDescent="0.15">
      <c r="A13" s="193" t="s">
        <v>28</v>
      </c>
      <c r="B13" s="193"/>
      <c r="C13" s="193"/>
      <c r="D13" s="193"/>
      <c r="E13" s="193"/>
      <c r="F13" s="203">
        <f>入力シート!F13</f>
        <v>0</v>
      </c>
      <c r="G13" s="204"/>
      <c r="H13" s="204"/>
      <c r="I13" s="204"/>
      <c r="J13" s="204"/>
      <c r="K13" s="204"/>
      <c r="L13" s="204"/>
      <c r="M13" s="204"/>
      <c r="N13" s="204"/>
      <c r="O13" s="204"/>
      <c r="P13" s="204"/>
      <c r="Q13" s="204"/>
      <c r="R13" s="204"/>
      <c r="S13" s="204"/>
      <c r="T13" s="204"/>
      <c r="U13" s="204"/>
      <c r="V13" s="205"/>
      <c r="W13" s="34"/>
      <c r="X13" s="34"/>
      <c r="Y13" s="34"/>
      <c r="Z13" s="34"/>
      <c r="AA13" s="34"/>
      <c r="AB13" s="34"/>
      <c r="AC13" s="34"/>
      <c r="AD13" s="34"/>
      <c r="AE13" s="441" t="s">
        <v>144</v>
      </c>
      <c r="AF13" s="442"/>
      <c r="AG13" s="442"/>
      <c r="AH13" s="442"/>
      <c r="AI13" s="442"/>
      <c r="AJ13" s="442"/>
      <c r="AK13" s="442"/>
      <c r="AL13" s="443"/>
      <c r="AM13" s="416">
        <f>COUNTIF(BC22:BD61,1)</f>
        <v>0</v>
      </c>
      <c r="AN13" s="416"/>
      <c r="AO13" s="416"/>
      <c r="AP13" s="416"/>
      <c r="AQ13" s="416"/>
      <c r="AR13" s="417">
        <f>COUNTIF(BC22:BD61,"&gt;0")+COUNTIF(BC22:BD61,"R1")+COUNTIF(BC22:BD61,"R2")</f>
        <v>0</v>
      </c>
      <c r="AS13" s="417"/>
      <c r="AT13" s="417"/>
      <c r="AU13" s="418"/>
      <c r="AV13" s="418"/>
      <c r="AW13" s="418"/>
      <c r="AX13" s="444">
        <f>AR13*3000</f>
        <v>0</v>
      </c>
      <c r="AY13" s="444"/>
      <c r="AZ13" s="444"/>
      <c r="BA13" s="444"/>
      <c r="BB13" s="444"/>
      <c r="BC13" s="444"/>
      <c r="BD13" s="445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34"/>
    </row>
    <row r="14" spans="1:101" ht="14.25" thickBot="1" x14ac:dyDescent="0.2">
      <c r="A14" s="193" t="s">
        <v>29</v>
      </c>
      <c r="B14" s="193"/>
      <c r="C14" s="193"/>
      <c r="D14" s="193"/>
      <c r="E14" s="193"/>
      <c r="F14" s="203">
        <f>入力シート!F14</f>
        <v>0</v>
      </c>
      <c r="G14" s="204"/>
      <c r="H14" s="204"/>
      <c r="I14" s="204"/>
      <c r="J14" s="204"/>
      <c r="K14" s="204"/>
      <c r="L14" s="204"/>
      <c r="M14" s="204"/>
      <c r="N14" s="204"/>
      <c r="O14" s="204"/>
      <c r="P14" s="204"/>
      <c r="Q14" s="204"/>
      <c r="R14" s="204"/>
      <c r="S14" s="204"/>
      <c r="T14" s="204"/>
      <c r="U14" s="204"/>
      <c r="V14" s="205"/>
      <c r="W14" s="34"/>
      <c r="X14" s="34"/>
      <c r="Y14" s="34"/>
      <c r="Z14" s="34"/>
      <c r="AA14" s="34"/>
      <c r="AB14" s="34"/>
      <c r="AC14" s="34"/>
      <c r="AD14" s="34"/>
      <c r="AE14" s="419" t="s">
        <v>12</v>
      </c>
      <c r="AF14" s="420"/>
      <c r="AG14" s="420"/>
      <c r="AH14" s="420"/>
      <c r="AI14" s="420"/>
      <c r="AJ14" s="420"/>
      <c r="AK14" s="420"/>
      <c r="AL14" s="421"/>
      <c r="AM14" s="422">
        <f>SUM(AM11:AQ13)</f>
        <v>0</v>
      </c>
      <c r="AN14" s="423"/>
      <c r="AO14" s="423"/>
      <c r="AP14" s="423"/>
      <c r="AQ14" s="424"/>
      <c r="AR14" s="425">
        <f>SUM(AR11:AW13)</f>
        <v>0</v>
      </c>
      <c r="AS14" s="420"/>
      <c r="AT14" s="420"/>
      <c r="AU14" s="420"/>
      <c r="AV14" s="420"/>
      <c r="AW14" s="421"/>
      <c r="AX14" s="426">
        <f>SUM(AX10:BD13)</f>
        <v>0</v>
      </c>
      <c r="AY14" s="427"/>
      <c r="AZ14" s="427"/>
      <c r="BA14" s="427"/>
      <c r="BB14" s="427"/>
      <c r="BC14" s="427"/>
      <c r="BD14" s="428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</row>
    <row r="15" spans="1:101" x14ac:dyDescent="0.15">
      <c r="A15" s="193" t="s">
        <v>30</v>
      </c>
      <c r="B15" s="193"/>
      <c r="C15" s="193"/>
      <c r="D15" s="193"/>
      <c r="E15" s="193"/>
      <c r="F15" s="203">
        <f>入力シート!F15</f>
        <v>0</v>
      </c>
      <c r="G15" s="204"/>
      <c r="H15" s="204"/>
      <c r="I15" s="204"/>
      <c r="J15" s="204"/>
      <c r="K15" s="204"/>
      <c r="L15" s="204"/>
      <c r="M15" s="204"/>
      <c r="N15" s="204"/>
      <c r="O15" s="204"/>
      <c r="P15" s="204"/>
      <c r="Q15" s="204"/>
      <c r="R15" s="204"/>
      <c r="S15" s="204"/>
      <c r="T15" s="204"/>
      <c r="U15" s="204"/>
      <c r="V15" s="205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</row>
    <row r="16" spans="1:101" x14ac:dyDescent="0.15">
      <c r="A16" s="193" t="s">
        <v>31</v>
      </c>
      <c r="B16" s="193"/>
      <c r="C16" s="193"/>
      <c r="D16" s="193"/>
      <c r="E16" s="193"/>
      <c r="F16" s="203">
        <f>入力シート!F16</f>
        <v>0</v>
      </c>
      <c r="G16" s="204"/>
      <c r="H16" s="204"/>
      <c r="I16" s="204"/>
      <c r="J16" s="204"/>
      <c r="K16" s="204"/>
      <c r="L16" s="204"/>
      <c r="M16" s="204"/>
      <c r="N16" s="204"/>
      <c r="O16" s="204"/>
      <c r="P16" s="204"/>
      <c r="Q16" s="204"/>
      <c r="R16" s="204"/>
      <c r="S16" s="204"/>
      <c r="T16" s="204"/>
      <c r="U16" s="204"/>
      <c r="V16" s="205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  <c r="CW16" s="34"/>
    </row>
    <row r="17" spans="1:101" x14ac:dyDescent="0.15">
      <c r="A17" s="193" t="s">
        <v>32</v>
      </c>
      <c r="B17" s="193"/>
      <c r="C17" s="193"/>
      <c r="D17" s="193"/>
      <c r="E17" s="193"/>
      <c r="F17" s="203">
        <f>入力シート!F17</f>
        <v>0</v>
      </c>
      <c r="G17" s="204"/>
      <c r="H17" s="204"/>
      <c r="I17" s="204"/>
      <c r="J17" s="204"/>
      <c r="K17" s="204"/>
      <c r="L17" s="204"/>
      <c r="M17" s="204"/>
      <c r="N17" s="204"/>
      <c r="O17" s="204"/>
      <c r="P17" s="204"/>
      <c r="Q17" s="204"/>
      <c r="R17" s="204"/>
      <c r="S17" s="204"/>
      <c r="T17" s="204"/>
      <c r="U17" s="204"/>
      <c r="V17" s="205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  <c r="CW17" s="34"/>
    </row>
    <row r="18" spans="1:101" x14ac:dyDescent="0.15">
      <c r="A18" s="193" t="s">
        <v>33</v>
      </c>
      <c r="B18" s="193"/>
      <c r="C18" s="193"/>
      <c r="D18" s="193"/>
      <c r="E18" s="193"/>
      <c r="F18" s="203">
        <f>入力シート!F18</f>
        <v>0</v>
      </c>
      <c r="G18" s="204"/>
      <c r="H18" s="204"/>
      <c r="I18" s="204"/>
      <c r="J18" s="204"/>
      <c r="K18" s="204"/>
      <c r="L18" s="204"/>
      <c r="M18" s="204"/>
      <c r="N18" s="204"/>
      <c r="O18" s="204"/>
      <c r="P18" s="204"/>
      <c r="Q18" s="204"/>
      <c r="R18" s="204"/>
      <c r="S18" s="204"/>
      <c r="T18" s="204"/>
      <c r="U18" s="204"/>
      <c r="V18" s="205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  <c r="CT18" s="34"/>
      <c r="CU18" s="34"/>
      <c r="CV18" s="34"/>
      <c r="CW18" s="34"/>
    </row>
    <row r="19" spans="1:101" ht="14.25" thickBo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</row>
    <row r="20" spans="1:101" ht="13.5" customHeight="1" x14ac:dyDescent="0.15">
      <c r="A20" s="182" t="s">
        <v>34</v>
      </c>
      <c r="B20" s="183"/>
      <c r="C20" s="176" t="s">
        <v>35</v>
      </c>
      <c r="D20" s="177"/>
      <c r="E20" s="177"/>
      <c r="F20" s="177"/>
      <c r="G20" s="177"/>
      <c r="H20" s="177"/>
      <c r="I20" s="178"/>
      <c r="J20" s="211" t="s">
        <v>36</v>
      </c>
      <c r="K20" s="209"/>
      <c r="L20" s="209"/>
      <c r="M20" s="209"/>
      <c r="N20" s="209"/>
      <c r="O20" s="209"/>
      <c r="P20" s="183"/>
      <c r="Q20" s="209" t="s">
        <v>207</v>
      </c>
      <c r="R20" s="209"/>
      <c r="S20" s="209"/>
      <c r="T20" s="209"/>
      <c r="U20" s="209"/>
      <c r="V20" s="209"/>
      <c r="W20" s="209"/>
      <c r="X20" s="209"/>
      <c r="Y20" s="183"/>
      <c r="Z20" s="290" t="s">
        <v>37</v>
      </c>
      <c r="AA20" s="291"/>
      <c r="AB20" s="291"/>
      <c r="AC20" s="291"/>
      <c r="AD20" s="291"/>
      <c r="AE20" s="291"/>
      <c r="AF20" s="292"/>
      <c r="AG20" s="284" t="s">
        <v>20</v>
      </c>
      <c r="AH20" s="285"/>
      <c r="AI20" s="285"/>
      <c r="AJ20" s="285"/>
      <c r="AK20" s="285"/>
      <c r="AL20" s="285"/>
      <c r="AM20" s="285"/>
      <c r="AN20" s="286"/>
      <c r="AO20" s="284" t="s">
        <v>22</v>
      </c>
      <c r="AP20" s="285"/>
      <c r="AQ20" s="285"/>
      <c r="AR20" s="285"/>
      <c r="AS20" s="285"/>
      <c r="AT20" s="285"/>
      <c r="AU20" s="285"/>
      <c r="AV20" s="286"/>
      <c r="AW20" s="287" t="s">
        <v>208</v>
      </c>
      <c r="AX20" s="288"/>
      <c r="AY20" s="288"/>
      <c r="AZ20" s="288"/>
      <c r="BA20" s="288"/>
      <c r="BB20" s="288"/>
      <c r="BC20" s="288"/>
      <c r="BD20" s="289"/>
      <c r="BE20" s="34"/>
      <c r="BF20" s="446" t="s">
        <v>184</v>
      </c>
      <c r="BG20" s="447"/>
      <c r="BH20" s="447"/>
      <c r="BI20" s="447"/>
      <c r="BJ20" s="447"/>
      <c r="BK20" s="447"/>
      <c r="BL20" s="447"/>
      <c r="BM20" s="447"/>
      <c r="BN20" s="447"/>
      <c r="BO20" s="447"/>
      <c r="BP20" s="447"/>
      <c r="BQ20" s="447"/>
      <c r="BR20" s="448"/>
      <c r="BS20" s="446" t="s">
        <v>22</v>
      </c>
      <c r="BT20" s="447"/>
      <c r="BU20" s="447"/>
      <c r="BV20" s="447"/>
      <c r="BW20" s="447"/>
      <c r="BX20" s="447"/>
      <c r="BY20" s="447"/>
      <c r="BZ20" s="447"/>
      <c r="CA20" s="447"/>
      <c r="CB20" s="447"/>
      <c r="CC20" s="447"/>
      <c r="CD20" s="447"/>
      <c r="CE20" s="447"/>
      <c r="CF20" s="294" t="s">
        <v>144</v>
      </c>
      <c r="CG20" s="295"/>
      <c r="CH20" s="295"/>
      <c r="CI20" s="295"/>
      <c r="CJ20" s="295"/>
      <c r="CK20" s="295"/>
      <c r="CL20" s="295"/>
      <c r="CM20" s="295"/>
      <c r="CN20" s="295"/>
      <c r="CO20" s="295"/>
      <c r="CP20" s="295"/>
      <c r="CQ20" s="295"/>
      <c r="CR20" s="296"/>
    </row>
    <row r="21" spans="1:101" ht="14.25" customHeight="1" thickBot="1" x14ac:dyDescent="0.2">
      <c r="A21" s="184"/>
      <c r="B21" s="185"/>
      <c r="C21" s="179"/>
      <c r="D21" s="180"/>
      <c r="E21" s="180"/>
      <c r="F21" s="180"/>
      <c r="G21" s="180"/>
      <c r="H21" s="180"/>
      <c r="I21" s="181"/>
      <c r="J21" s="212"/>
      <c r="K21" s="210"/>
      <c r="L21" s="210"/>
      <c r="M21" s="210"/>
      <c r="N21" s="210"/>
      <c r="O21" s="210"/>
      <c r="P21" s="185"/>
      <c r="Q21" s="210"/>
      <c r="R21" s="210"/>
      <c r="S21" s="210"/>
      <c r="T21" s="210"/>
      <c r="U21" s="210"/>
      <c r="V21" s="210"/>
      <c r="W21" s="210"/>
      <c r="X21" s="210"/>
      <c r="Y21" s="185"/>
      <c r="Z21" s="212" t="s">
        <v>38</v>
      </c>
      <c r="AA21" s="210"/>
      <c r="AB21" s="185"/>
      <c r="AC21" s="212" t="s">
        <v>39</v>
      </c>
      <c r="AD21" s="185"/>
      <c r="AE21" s="212" t="s">
        <v>40</v>
      </c>
      <c r="AF21" s="185"/>
      <c r="AG21" s="239" t="s">
        <v>206</v>
      </c>
      <c r="AH21" s="239"/>
      <c r="AI21" s="239"/>
      <c r="AJ21" s="238"/>
      <c r="AK21" s="237" t="s">
        <v>21</v>
      </c>
      <c r="AL21" s="238"/>
      <c r="AM21" s="11" t="s">
        <v>19</v>
      </c>
      <c r="AN21" s="12"/>
      <c r="AO21" s="239" t="s">
        <v>206</v>
      </c>
      <c r="AP21" s="239"/>
      <c r="AQ21" s="239"/>
      <c r="AR21" s="238"/>
      <c r="AS21" s="239" t="s">
        <v>21</v>
      </c>
      <c r="AT21" s="238"/>
      <c r="AU21" s="11" t="s">
        <v>19</v>
      </c>
      <c r="AV21" s="12"/>
      <c r="AW21" s="239" t="s">
        <v>206</v>
      </c>
      <c r="AX21" s="239"/>
      <c r="AY21" s="239"/>
      <c r="AZ21" s="238"/>
      <c r="BA21" s="237" t="s">
        <v>21</v>
      </c>
      <c r="BB21" s="238"/>
      <c r="BC21" s="239" t="s">
        <v>19</v>
      </c>
      <c r="BD21" s="240"/>
      <c r="BE21" s="34"/>
      <c r="BF21" s="66" t="s">
        <v>209</v>
      </c>
      <c r="BG21" s="297" t="s">
        <v>210</v>
      </c>
      <c r="BH21" s="297"/>
      <c r="BI21" s="297"/>
      <c r="BJ21" s="297"/>
      <c r="BK21" s="67"/>
      <c r="BL21" s="297" t="s">
        <v>211</v>
      </c>
      <c r="BM21" s="297"/>
      <c r="BN21" s="297"/>
      <c r="BO21" s="297"/>
      <c r="BP21" s="297"/>
      <c r="BQ21" s="297"/>
      <c r="BR21" s="298"/>
      <c r="BS21" s="66" t="s">
        <v>209</v>
      </c>
      <c r="BT21" s="297" t="s">
        <v>210</v>
      </c>
      <c r="BU21" s="297"/>
      <c r="BV21" s="297"/>
      <c r="BW21" s="297"/>
      <c r="BX21" s="67"/>
      <c r="BY21" s="297" t="s">
        <v>211</v>
      </c>
      <c r="BZ21" s="297"/>
      <c r="CA21" s="297"/>
      <c r="CB21" s="297"/>
      <c r="CC21" s="297"/>
      <c r="CD21" s="297"/>
      <c r="CE21" s="299"/>
      <c r="CF21" s="66" t="s">
        <v>209</v>
      </c>
      <c r="CG21" s="297" t="s">
        <v>210</v>
      </c>
      <c r="CH21" s="297"/>
      <c r="CI21" s="297"/>
      <c r="CJ21" s="297"/>
      <c r="CK21" s="67"/>
      <c r="CL21" s="297" t="s">
        <v>211</v>
      </c>
      <c r="CM21" s="297"/>
      <c r="CN21" s="297"/>
      <c r="CO21" s="297"/>
      <c r="CP21" s="297"/>
      <c r="CQ21" s="297"/>
      <c r="CR21" s="298"/>
    </row>
    <row r="22" spans="1:101" ht="14.25" thickTop="1" x14ac:dyDescent="0.15">
      <c r="A22" s="354">
        <v>1</v>
      </c>
      <c r="B22" s="355"/>
      <c r="C22" s="194">
        <f>入力シート!C22</f>
        <v>0</v>
      </c>
      <c r="D22" s="195"/>
      <c r="E22" s="195"/>
      <c r="F22" s="195"/>
      <c r="G22" s="195"/>
      <c r="H22" s="195"/>
      <c r="I22" s="196"/>
      <c r="J22" s="356">
        <f>入力シート!J22</f>
        <v>0</v>
      </c>
      <c r="K22" s="357"/>
      <c r="L22" s="357"/>
      <c r="M22" s="357"/>
      <c r="N22" s="357"/>
      <c r="O22" s="357"/>
      <c r="P22" s="358"/>
      <c r="Q22" s="359">
        <f>入力シート!Q22</f>
        <v>0</v>
      </c>
      <c r="R22" s="357"/>
      <c r="S22" s="357"/>
      <c r="T22" s="357"/>
      <c r="U22" s="357"/>
      <c r="V22" s="357"/>
      <c r="W22" s="357"/>
      <c r="X22" s="357"/>
      <c r="Y22" s="358"/>
      <c r="Z22" s="367">
        <f>入力シート!Z22</f>
        <v>0</v>
      </c>
      <c r="AA22" s="331"/>
      <c r="AB22" s="331"/>
      <c r="AC22" s="368">
        <f>入力シート!AC22</f>
        <v>0</v>
      </c>
      <c r="AD22" s="331"/>
      <c r="AE22" s="368">
        <f>入力シート!AE22</f>
        <v>0</v>
      </c>
      <c r="AF22" s="363"/>
      <c r="AG22" s="369">
        <f>入力シート!AG22</f>
        <v>0</v>
      </c>
      <c r="AH22" s="370"/>
      <c r="AI22" s="370"/>
      <c r="AJ22" s="371"/>
      <c r="AK22" s="330">
        <f>入力シート!AK22</f>
        <v>0</v>
      </c>
      <c r="AL22" s="331"/>
      <c r="AM22" s="331">
        <f>入力シート!AM22</f>
        <v>0</v>
      </c>
      <c r="AN22" s="332"/>
      <c r="AO22" s="369">
        <f>入力シート!AO22</f>
        <v>0</v>
      </c>
      <c r="AP22" s="370"/>
      <c r="AQ22" s="370"/>
      <c r="AR22" s="371"/>
      <c r="AS22" s="405">
        <f>入力シート!AS22</f>
        <v>0</v>
      </c>
      <c r="AT22" s="331"/>
      <c r="AU22" s="331">
        <f>入力シート!AU22</f>
        <v>0</v>
      </c>
      <c r="AV22" s="363"/>
      <c r="AW22" s="347">
        <f>入力シート!AW22</f>
        <v>0</v>
      </c>
      <c r="AX22" s="348"/>
      <c r="AY22" s="348"/>
      <c r="AZ22" s="349"/>
      <c r="BA22" s="364">
        <f>入力シート!BA22</f>
        <v>0</v>
      </c>
      <c r="BB22" s="365"/>
      <c r="BC22" s="331">
        <f>入力シート!BC22</f>
        <v>0</v>
      </c>
      <c r="BD22" s="366"/>
      <c r="BE22" s="34"/>
      <c r="BF22" s="306">
        <v>1</v>
      </c>
      <c r="BG22" s="111" t="e">
        <f>VLOOKUP("11",WORK1!C4:E53,3,FALSE)</f>
        <v>#N/A</v>
      </c>
      <c r="BH22" s="111"/>
      <c r="BI22" s="111"/>
      <c r="BJ22" s="111"/>
      <c r="BK22" s="36">
        <v>1</v>
      </c>
      <c r="BL22" s="308" t="e">
        <f>VLOOKUP("11",WORK1!C4:E53,2,FALSE)</f>
        <v>#N/A</v>
      </c>
      <c r="BM22" s="309"/>
      <c r="BN22" s="309"/>
      <c r="BO22" s="309"/>
      <c r="BP22" s="309"/>
      <c r="BQ22" s="309"/>
      <c r="BR22" s="310"/>
      <c r="BS22" s="306" t="s">
        <v>123</v>
      </c>
      <c r="BT22" s="111" t="e">
        <f>VLOOKUP("A1",WORK1!I4:K53,3,FALSE)</f>
        <v>#N/A</v>
      </c>
      <c r="BU22" s="111"/>
      <c r="BV22" s="111"/>
      <c r="BW22" s="111"/>
      <c r="BX22" s="36">
        <v>1</v>
      </c>
      <c r="BY22" s="322" t="e">
        <f>VLOOKUP("A1",WORK1!I4:K53,2,FALSE)</f>
        <v>#N/A</v>
      </c>
      <c r="BZ22" s="323"/>
      <c r="CA22" s="323"/>
      <c r="CB22" s="323"/>
      <c r="CC22" s="323"/>
      <c r="CD22" s="323"/>
      <c r="CE22" s="323"/>
      <c r="CF22" s="306" t="s">
        <v>145</v>
      </c>
      <c r="CG22" s="111" t="e">
        <f>VLOOKUP("A1",WORK1!O4:Q53,3,FALSE)</f>
        <v>#N/A</v>
      </c>
      <c r="CH22" s="111"/>
      <c r="CI22" s="111"/>
      <c r="CJ22" s="111"/>
      <c r="CK22" s="36">
        <v>1</v>
      </c>
      <c r="CL22" s="322" t="e">
        <f>VLOOKUP("A1",WORK1!O4:Q53,2,FALSE)</f>
        <v>#N/A</v>
      </c>
      <c r="CM22" s="323"/>
      <c r="CN22" s="323"/>
      <c r="CO22" s="323"/>
      <c r="CP22" s="323"/>
      <c r="CQ22" s="323"/>
      <c r="CR22" s="324"/>
    </row>
    <row r="23" spans="1:101" x14ac:dyDescent="0.15">
      <c r="A23" s="328">
        <v>2</v>
      </c>
      <c r="B23" s="329"/>
      <c r="C23" s="194">
        <f>入力シート!C23</f>
        <v>0</v>
      </c>
      <c r="D23" s="195"/>
      <c r="E23" s="195"/>
      <c r="F23" s="195"/>
      <c r="G23" s="195"/>
      <c r="H23" s="195"/>
      <c r="I23" s="196"/>
      <c r="J23" s="360">
        <f>入力シート!J23</f>
        <v>0</v>
      </c>
      <c r="K23" s="361"/>
      <c r="L23" s="361"/>
      <c r="M23" s="361"/>
      <c r="N23" s="361"/>
      <c r="O23" s="361"/>
      <c r="P23" s="362"/>
      <c r="Q23" s="350">
        <f>入力シート!Q23</f>
        <v>0</v>
      </c>
      <c r="R23" s="351"/>
      <c r="S23" s="351"/>
      <c r="T23" s="351"/>
      <c r="U23" s="351"/>
      <c r="V23" s="351"/>
      <c r="W23" s="351"/>
      <c r="X23" s="351"/>
      <c r="Y23" s="352"/>
      <c r="Z23" s="303">
        <f>入力シート!Z23</f>
        <v>0</v>
      </c>
      <c r="AA23" s="304"/>
      <c r="AB23" s="304"/>
      <c r="AC23" s="305">
        <f>入力シート!AC23</f>
        <v>0</v>
      </c>
      <c r="AD23" s="304"/>
      <c r="AE23" s="305">
        <f>入力シート!AE23</f>
        <v>0</v>
      </c>
      <c r="AF23" s="353"/>
      <c r="AG23" s="344">
        <f>入力シート!AG23</f>
        <v>0</v>
      </c>
      <c r="AH23" s="345"/>
      <c r="AI23" s="345"/>
      <c r="AJ23" s="346"/>
      <c r="AK23" s="333">
        <f>入力シート!AK23</f>
        <v>0</v>
      </c>
      <c r="AL23" s="304"/>
      <c r="AM23" s="304">
        <f>入力シート!AM23</f>
        <v>0</v>
      </c>
      <c r="AN23" s="334"/>
      <c r="AO23" s="344">
        <f>入力シート!AO23</f>
        <v>0</v>
      </c>
      <c r="AP23" s="345"/>
      <c r="AQ23" s="345"/>
      <c r="AR23" s="346"/>
      <c r="AS23" s="381">
        <f>入力シート!AS23</f>
        <v>0</v>
      </c>
      <c r="AT23" s="304"/>
      <c r="AU23" s="304">
        <f>入力シート!AU23</f>
        <v>0</v>
      </c>
      <c r="AV23" s="353"/>
      <c r="AW23" s="376">
        <f>入力シート!AW23</f>
        <v>0</v>
      </c>
      <c r="AX23" s="377"/>
      <c r="AY23" s="377"/>
      <c r="AZ23" s="378"/>
      <c r="BA23" s="372">
        <f>入力シート!BA23</f>
        <v>0</v>
      </c>
      <c r="BB23" s="373"/>
      <c r="BC23" s="304">
        <f>入力シート!BC23</f>
        <v>0</v>
      </c>
      <c r="BD23" s="374"/>
      <c r="BE23" s="34"/>
      <c r="BF23" s="307"/>
      <c r="BG23" s="112"/>
      <c r="BH23" s="112"/>
      <c r="BI23" s="112"/>
      <c r="BJ23" s="112"/>
      <c r="BK23" s="59">
        <v>2</v>
      </c>
      <c r="BL23" s="311" t="e">
        <f>VLOOKUP("12",WORK1!C4:E53,2,FALSE)</f>
        <v>#N/A</v>
      </c>
      <c r="BM23" s="312"/>
      <c r="BN23" s="312"/>
      <c r="BO23" s="312"/>
      <c r="BP23" s="312"/>
      <c r="BQ23" s="312"/>
      <c r="BR23" s="313"/>
      <c r="BS23" s="307"/>
      <c r="BT23" s="112"/>
      <c r="BU23" s="112"/>
      <c r="BV23" s="112"/>
      <c r="BW23" s="112"/>
      <c r="BX23" s="59">
        <v>2</v>
      </c>
      <c r="BY23" s="300" t="e">
        <f>VLOOKUP("A2",WORK1!I4:K53,2,FALSE)</f>
        <v>#N/A</v>
      </c>
      <c r="BZ23" s="301"/>
      <c r="CA23" s="301"/>
      <c r="CB23" s="301"/>
      <c r="CC23" s="301"/>
      <c r="CD23" s="301"/>
      <c r="CE23" s="301"/>
      <c r="CF23" s="307"/>
      <c r="CG23" s="112"/>
      <c r="CH23" s="112"/>
      <c r="CI23" s="112"/>
      <c r="CJ23" s="112"/>
      <c r="CK23" s="59">
        <v>2</v>
      </c>
      <c r="CL23" s="300" t="e">
        <f>VLOOKUP("A2",WORK1!O4:Q53,2,FALSE)</f>
        <v>#N/A</v>
      </c>
      <c r="CM23" s="301"/>
      <c r="CN23" s="301"/>
      <c r="CO23" s="301"/>
      <c r="CP23" s="301"/>
      <c r="CQ23" s="301"/>
      <c r="CR23" s="302"/>
    </row>
    <row r="24" spans="1:101" x14ac:dyDescent="0.15">
      <c r="A24" s="328">
        <v>3</v>
      </c>
      <c r="B24" s="329"/>
      <c r="C24" s="194">
        <f>入力シート!C24</f>
        <v>0</v>
      </c>
      <c r="D24" s="195"/>
      <c r="E24" s="195"/>
      <c r="F24" s="195"/>
      <c r="G24" s="195"/>
      <c r="H24" s="195"/>
      <c r="I24" s="196"/>
      <c r="J24" s="360">
        <f>入力シート!J24</f>
        <v>0</v>
      </c>
      <c r="K24" s="361"/>
      <c r="L24" s="361"/>
      <c r="M24" s="361"/>
      <c r="N24" s="361"/>
      <c r="O24" s="361"/>
      <c r="P24" s="362"/>
      <c r="Q24" s="350">
        <f>入力シート!Q24</f>
        <v>0</v>
      </c>
      <c r="R24" s="351"/>
      <c r="S24" s="351"/>
      <c r="T24" s="351"/>
      <c r="U24" s="351"/>
      <c r="V24" s="351"/>
      <c r="W24" s="351"/>
      <c r="X24" s="351"/>
      <c r="Y24" s="352"/>
      <c r="Z24" s="303">
        <f>入力シート!Z24</f>
        <v>0</v>
      </c>
      <c r="AA24" s="304"/>
      <c r="AB24" s="304"/>
      <c r="AC24" s="305">
        <f>入力シート!AC24</f>
        <v>0</v>
      </c>
      <c r="AD24" s="304"/>
      <c r="AE24" s="305">
        <f>入力シート!AE24</f>
        <v>0</v>
      </c>
      <c r="AF24" s="353"/>
      <c r="AG24" s="344">
        <f>入力シート!AG24</f>
        <v>0</v>
      </c>
      <c r="AH24" s="345"/>
      <c r="AI24" s="345"/>
      <c r="AJ24" s="346"/>
      <c r="AK24" s="333">
        <f>入力シート!AK24</f>
        <v>0</v>
      </c>
      <c r="AL24" s="304"/>
      <c r="AM24" s="304">
        <f>入力シート!AM24</f>
        <v>0</v>
      </c>
      <c r="AN24" s="334"/>
      <c r="AO24" s="344">
        <f>入力シート!AO24</f>
        <v>0</v>
      </c>
      <c r="AP24" s="345"/>
      <c r="AQ24" s="345"/>
      <c r="AR24" s="346"/>
      <c r="AS24" s="381">
        <f>入力シート!AS24</f>
        <v>0</v>
      </c>
      <c r="AT24" s="304"/>
      <c r="AU24" s="304">
        <f>入力シート!AU24</f>
        <v>0</v>
      </c>
      <c r="AV24" s="353"/>
      <c r="AW24" s="379">
        <f>入力シート!AW24</f>
        <v>0</v>
      </c>
      <c r="AX24" s="380"/>
      <c r="AY24" s="380"/>
      <c r="AZ24" s="377"/>
      <c r="BA24" s="375">
        <f>入力シート!BA24</f>
        <v>0</v>
      </c>
      <c r="BB24" s="372"/>
      <c r="BC24" s="304">
        <f>入力シート!BC24</f>
        <v>0</v>
      </c>
      <c r="BD24" s="374"/>
      <c r="BE24" s="34"/>
      <c r="BF24" s="307"/>
      <c r="BG24" s="113"/>
      <c r="BH24" s="113"/>
      <c r="BI24" s="113"/>
      <c r="BJ24" s="113"/>
      <c r="BK24" s="37" t="s">
        <v>15</v>
      </c>
      <c r="BL24" s="314" t="e">
        <f>VLOOKUP("1R",WORK1!C4:E53,2,FALSE)</f>
        <v>#N/A</v>
      </c>
      <c r="BM24" s="315"/>
      <c r="BN24" s="315"/>
      <c r="BO24" s="315"/>
      <c r="BP24" s="315"/>
      <c r="BQ24" s="315"/>
      <c r="BR24" s="316"/>
      <c r="BS24" s="307"/>
      <c r="BT24" s="112"/>
      <c r="BU24" s="112"/>
      <c r="BV24" s="112"/>
      <c r="BW24" s="112"/>
      <c r="BX24" s="59">
        <v>3</v>
      </c>
      <c r="BY24" s="300" t="e">
        <f>VLOOKUP("A3",WORK1!I4:K53,2,FALSE)</f>
        <v>#N/A</v>
      </c>
      <c r="BZ24" s="301"/>
      <c r="CA24" s="301"/>
      <c r="CB24" s="301"/>
      <c r="CC24" s="301"/>
      <c r="CD24" s="301"/>
      <c r="CE24" s="301"/>
      <c r="CF24" s="307"/>
      <c r="CG24" s="112"/>
      <c r="CH24" s="112"/>
      <c r="CI24" s="112"/>
      <c r="CJ24" s="112"/>
      <c r="CK24" s="59">
        <v>3</v>
      </c>
      <c r="CL24" s="300" t="e">
        <f>VLOOKUP("A3",WORK1!O4:Q53,2,FALSE)</f>
        <v>#N/A</v>
      </c>
      <c r="CM24" s="301"/>
      <c r="CN24" s="301"/>
      <c r="CO24" s="301"/>
      <c r="CP24" s="301"/>
      <c r="CQ24" s="301"/>
      <c r="CR24" s="302"/>
    </row>
    <row r="25" spans="1:101" x14ac:dyDescent="0.15">
      <c r="A25" s="328">
        <v>4</v>
      </c>
      <c r="B25" s="329"/>
      <c r="C25" s="194">
        <f>入力シート!C25</f>
        <v>0</v>
      </c>
      <c r="D25" s="195"/>
      <c r="E25" s="195"/>
      <c r="F25" s="195"/>
      <c r="G25" s="195"/>
      <c r="H25" s="195"/>
      <c r="I25" s="196"/>
      <c r="J25" s="360">
        <f>入力シート!J25</f>
        <v>0</v>
      </c>
      <c r="K25" s="361"/>
      <c r="L25" s="361"/>
      <c r="M25" s="361"/>
      <c r="N25" s="361"/>
      <c r="O25" s="361"/>
      <c r="P25" s="362"/>
      <c r="Q25" s="350">
        <f>入力シート!Q25</f>
        <v>0</v>
      </c>
      <c r="R25" s="351"/>
      <c r="S25" s="351"/>
      <c r="T25" s="351"/>
      <c r="U25" s="351"/>
      <c r="V25" s="351"/>
      <c r="W25" s="351"/>
      <c r="X25" s="351"/>
      <c r="Y25" s="352"/>
      <c r="Z25" s="303">
        <f>入力シート!Z25</f>
        <v>0</v>
      </c>
      <c r="AA25" s="304"/>
      <c r="AB25" s="304"/>
      <c r="AC25" s="305">
        <f>入力シート!AC25</f>
        <v>0</v>
      </c>
      <c r="AD25" s="304"/>
      <c r="AE25" s="305">
        <f>入力シート!AE25</f>
        <v>0</v>
      </c>
      <c r="AF25" s="353"/>
      <c r="AG25" s="344">
        <f>入力シート!AG25</f>
        <v>0</v>
      </c>
      <c r="AH25" s="345"/>
      <c r="AI25" s="345"/>
      <c r="AJ25" s="346"/>
      <c r="AK25" s="333">
        <f>入力シート!AK25</f>
        <v>0</v>
      </c>
      <c r="AL25" s="304"/>
      <c r="AM25" s="304">
        <f>入力シート!AM25</f>
        <v>0</v>
      </c>
      <c r="AN25" s="334"/>
      <c r="AO25" s="344">
        <f>入力シート!AO25</f>
        <v>0</v>
      </c>
      <c r="AP25" s="345"/>
      <c r="AQ25" s="345"/>
      <c r="AR25" s="346"/>
      <c r="AS25" s="381">
        <f>入力シート!AS25</f>
        <v>0</v>
      </c>
      <c r="AT25" s="304"/>
      <c r="AU25" s="304">
        <f>入力シート!AU25</f>
        <v>0</v>
      </c>
      <c r="AV25" s="353"/>
      <c r="AW25" s="379">
        <f>入力シート!AW25</f>
        <v>0</v>
      </c>
      <c r="AX25" s="380"/>
      <c r="AY25" s="380"/>
      <c r="AZ25" s="377"/>
      <c r="BA25" s="375">
        <f>入力シート!BA25</f>
        <v>0</v>
      </c>
      <c r="BB25" s="372"/>
      <c r="BC25" s="304">
        <f>入力シート!BC25</f>
        <v>0</v>
      </c>
      <c r="BD25" s="374"/>
      <c r="BE25" s="34"/>
      <c r="BF25" s="317">
        <v>2</v>
      </c>
      <c r="BG25" s="293" t="e">
        <f>VLOOKUP("21",WORK1!C4:E53,3,FALSE)</f>
        <v>#N/A</v>
      </c>
      <c r="BH25" s="293"/>
      <c r="BI25" s="293"/>
      <c r="BJ25" s="293"/>
      <c r="BK25" s="59">
        <v>1</v>
      </c>
      <c r="BL25" s="311" t="e">
        <f>VLOOKUP("21",WORK1!C4:E53,2,FALSE)</f>
        <v>#N/A</v>
      </c>
      <c r="BM25" s="312"/>
      <c r="BN25" s="312"/>
      <c r="BO25" s="312"/>
      <c r="BP25" s="312"/>
      <c r="BQ25" s="312"/>
      <c r="BR25" s="313"/>
      <c r="BS25" s="307"/>
      <c r="BT25" s="112"/>
      <c r="BU25" s="112"/>
      <c r="BV25" s="112"/>
      <c r="BW25" s="112"/>
      <c r="BX25" s="59">
        <v>4</v>
      </c>
      <c r="BY25" s="300" t="e">
        <f>VLOOKUP("A4",WORK1!I4:K53,2,FALSE)</f>
        <v>#N/A</v>
      </c>
      <c r="BZ25" s="301"/>
      <c r="CA25" s="301"/>
      <c r="CB25" s="301"/>
      <c r="CC25" s="301"/>
      <c r="CD25" s="301"/>
      <c r="CE25" s="301"/>
      <c r="CF25" s="307"/>
      <c r="CG25" s="112"/>
      <c r="CH25" s="112"/>
      <c r="CI25" s="112"/>
      <c r="CJ25" s="112"/>
      <c r="CK25" s="59">
        <v>4</v>
      </c>
      <c r="CL25" s="300" t="e">
        <f>VLOOKUP("A4",WORK1!O4:Q53,2,FALSE)</f>
        <v>#N/A</v>
      </c>
      <c r="CM25" s="301"/>
      <c r="CN25" s="301"/>
      <c r="CO25" s="301"/>
      <c r="CP25" s="301"/>
      <c r="CQ25" s="301"/>
      <c r="CR25" s="302"/>
    </row>
    <row r="26" spans="1:101" x14ac:dyDescent="0.15">
      <c r="A26" s="328">
        <v>5</v>
      </c>
      <c r="B26" s="329"/>
      <c r="C26" s="194">
        <f>入力シート!C26</f>
        <v>0</v>
      </c>
      <c r="D26" s="195"/>
      <c r="E26" s="195"/>
      <c r="F26" s="195"/>
      <c r="G26" s="195"/>
      <c r="H26" s="195"/>
      <c r="I26" s="196"/>
      <c r="J26" s="360">
        <f>入力シート!J26</f>
        <v>0</v>
      </c>
      <c r="K26" s="361"/>
      <c r="L26" s="361"/>
      <c r="M26" s="361"/>
      <c r="N26" s="361"/>
      <c r="O26" s="361"/>
      <c r="P26" s="362"/>
      <c r="Q26" s="350">
        <f>入力シート!Q26</f>
        <v>0</v>
      </c>
      <c r="R26" s="351"/>
      <c r="S26" s="351"/>
      <c r="T26" s="351"/>
      <c r="U26" s="351"/>
      <c r="V26" s="351"/>
      <c r="W26" s="351"/>
      <c r="X26" s="351"/>
      <c r="Y26" s="352"/>
      <c r="Z26" s="303">
        <f>入力シート!Z26</f>
        <v>0</v>
      </c>
      <c r="AA26" s="304"/>
      <c r="AB26" s="304"/>
      <c r="AC26" s="305">
        <f>入力シート!AC26</f>
        <v>0</v>
      </c>
      <c r="AD26" s="304"/>
      <c r="AE26" s="305">
        <f>入力シート!AE26</f>
        <v>0</v>
      </c>
      <c r="AF26" s="353"/>
      <c r="AG26" s="344">
        <f>入力シート!AG26</f>
        <v>0</v>
      </c>
      <c r="AH26" s="345"/>
      <c r="AI26" s="345"/>
      <c r="AJ26" s="346"/>
      <c r="AK26" s="333">
        <f>入力シート!AK26</f>
        <v>0</v>
      </c>
      <c r="AL26" s="304"/>
      <c r="AM26" s="304">
        <f>入力シート!AM26</f>
        <v>0</v>
      </c>
      <c r="AN26" s="334"/>
      <c r="AO26" s="344">
        <f>入力シート!AO26</f>
        <v>0</v>
      </c>
      <c r="AP26" s="345"/>
      <c r="AQ26" s="345"/>
      <c r="AR26" s="346"/>
      <c r="AS26" s="381">
        <f>入力シート!AS26</f>
        <v>0</v>
      </c>
      <c r="AT26" s="304"/>
      <c r="AU26" s="304">
        <f>入力シート!AU26</f>
        <v>0</v>
      </c>
      <c r="AV26" s="353"/>
      <c r="AW26" s="379">
        <f>入力シート!AW26</f>
        <v>0</v>
      </c>
      <c r="AX26" s="380"/>
      <c r="AY26" s="380"/>
      <c r="AZ26" s="377"/>
      <c r="BA26" s="375">
        <f>入力シート!BA26</f>
        <v>0</v>
      </c>
      <c r="BB26" s="372"/>
      <c r="BC26" s="304">
        <f>入力シート!BC26</f>
        <v>0</v>
      </c>
      <c r="BD26" s="374"/>
      <c r="BE26" s="34"/>
      <c r="BF26" s="307"/>
      <c r="BG26" s="112"/>
      <c r="BH26" s="112"/>
      <c r="BI26" s="112"/>
      <c r="BJ26" s="112"/>
      <c r="BK26" s="59">
        <v>2</v>
      </c>
      <c r="BL26" s="311" t="e">
        <f>VLOOKUP("22",WORK1!C4:E53,2,FALSE)</f>
        <v>#N/A</v>
      </c>
      <c r="BM26" s="312"/>
      <c r="BN26" s="312"/>
      <c r="BO26" s="312"/>
      <c r="BP26" s="312"/>
      <c r="BQ26" s="312"/>
      <c r="BR26" s="313"/>
      <c r="BS26" s="307"/>
      <c r="BT26" s="112"/>
      <c r="BU26" s="112"/>
      <c r="BV26" s="112"/>
      <c r="BW26" s="112"/>
      <c r="BX26" s="59">
        <v>5</v>
      </c>
      <c r="BY26" s="300" t="e">
        <f>VLOOKUP("A5",WORK1!I4:K53,2,FALSE)</f>
        <v>#N/A</v>
      </c>
      <c r="BZ26" s="301"/>
      <c r="CA26" s="301"/>
      <c r="CB26" s="301"/>
      <c r="CC26" s="301"/>
      <c r="CD26" s="301"/>
      <c r="CE26" s="301"/>
      <c r="CF26" s="307"/>
      <c r="CG26" s="112"/>
      <c r="CH26" s="112"/>
      <c r="CI26" s="112"/>
      <c r="CJ26" s="112"/>
      <c r="CK26" s="59">
        <v>5</v>
      </c>
      <c r="CL26" s="300" t="e">
        <f>VLOOKUP("A5",WORK1!O4:Q53,2,FALSE)</f>
        <v>#N/A</v>
      </c>
      <c r="CM26" s="301"/>
      <c r="CN26" s="301"/>
      <c r="CO26" s="301"/>
      <c r="CP26" s="301"/>
      <c r="CQ26" s="301"/>
      <c r="CR26" s="302"/>
    </row>
    <row r="27" spans="1:101" x14ac:dyDescent="0.15">
      <c r="A27" s="328">
        <v>6</v>
      </c>
      <c r="B27" s="329"/>
      <c r="C27" s="194">
        <f>入力シート!C27</f>
        <v>0</v>
      </c>
      <c r="D27" s="195"/>
      <c r="E27" s="195"/>
      <c r="F27" s="195"/>
      <c r="G27" s="195"/>
      <c r="H27" s="195"/>
      <c r="I27" s="196"/>
      <c r="J27" s="360">
        <f>入力シート!J27</f>
        <v>0</v>
      </c>
      <c r="K27" s="361"/>
      <c r="L27" s="361"/>
      <c r="M27" s="361"/>
      <c r="N27" s="361"/>
      <c r="O27" s="361"/>
      <c r="P27" s="362"/>
      <c r="Q27" s="350">
        <f>入力シート!Q27</f>
        <v>0</v>
      </c>
      <c r="R27" s="351"/>
      <c r="S27" s="351"/>
      <c r="T27" s="351"/>
      <c r="U27" s="351"/>
      <c r="V27" s="351"/>
      <c r="W27" s="351"/>
      <c r="X27" s="351"/>
      <c r="Y27" s="352"/>
      <c r="Z27" s="303">
        <f>入力シート!Z27</f>
        <v>0</v>
      </c>
      <c r="AA27" s="304"/>
      <c r="AB27" s="304"/>
      <c r="AC27" s="305">
        <f>入力シート!AC27</f>
        <v>0</v>
      </c>
      <c r="AD27" s="304"/>
      <c r="AE27" s="305">
        <f>入力シート!AE27</f>
        <v>0</v>
      </c>
      <c r="AF27" s="353"/>
      <c r="AG27" s="344">
        <f>入力シート!AG27</f>
        <v>0</v>
      </c>
      <c r="AH27" s="345"/>
      <c r="AI27" s="345"/>
      <c r="AJ27" s="346"/>
      <c r="AK27" s="333">
        <f>入力シート!AK27</f>
        <v>0</v>
      </c>
      <c r="AL27" s="304"/>
      <c r="AM27" s="304">
        <f>入力シート!AM27</f>
        <v>0</v>
      </c>
      <c r="AN27" s="334"/>
      <c r="AO27" s="344">
        <f>入力シート!AO27</f>
        <v>0</v>
      </c>
      <c r="AP27" s="345"/>
      <c r="AQ27" s="345"/>
      <c r="AR27" s="346"/>
      <c r="AS27" s="381">
        <f>入力シート!AS27</f>
        <v>0</v>
      </c>
      <c r="AT27" s="304"/>
      <c r="AU27" s="304">
        <f>入力シート!AU27</f>
        <v>0</v>
      </c>
      <c r="AV27" s="353"/>
      <c r="AW27" s="379">
        <f>入力シート!AW27</f>
        <v>0</v>
      </c>
      <c r="AX27" s="380"/>
      <c r="AY27" s="380"/>
      <c r="AZ27" s="377"/>
      <c r="BA27" s="375">
        <f>入力シート!BA27</f>
        <v>0</v>
      </c>
      <c r="BB27" s="372"/>
      <c r="BC27" s="304">
        <f>入力シート!BC27</f>
        <v>0</v>
      </c>
      <c r="BD27" s="374"/>
      <c r="BE27" s="34"/>
      <c r="BF27" s="318"/>
      <c r="BG27" s="113"/>
      <c r="BH27" s="113"/>
      <c r="BI27" s="113"/>
      <c r="BJ27" s="113"/>
      <c r="BK27" s="38" t="s">
        <v>15</v>
      </c>
      <c r="BL27" s="311" t="e">
        <f>VLOOKUP("2R",WORK1!C4:E53,2,FALSE)</f>
        <v>#N/A</v>
      </c>
      <c r="BM27" s="312"/>
      <c r="BN27" s="312"/>
      <c r="BO27" s="312"/>
      <c r="BP27" s="312"/>
      <c r="BQ27" s="312"/>
      <c r="BR27" s="313"/>
      <c r="BS27" s="307"/>
      <c r="BT27" s="112"/>
      <c r="BU27" s="112"/>
      <c r="BV27" s="112"/>
      <c r="BW27" s="112"/>
      <c r="BX27" s="59">
        <v>6</v>
      </c>
      <c r="BY27" s="300" t="e">
        <f>VLOOKUP("A6",WORK1!I4:K53,2,FALSE)</f>
        <v>#N/A</v>
      </c>
      <c r="BZ27" s="301"/>
      <c r="CA27" s="301"/>
      <c r="CB27" s="301"/>
      <c r="CC27" s="301"/>
      <c r="CD27" s="301"/>
      <c r="CE27" s="301"/>
      <c r="CF27" s="307"/>
      <c r="CG27" s="112"/>
      <c r="CH27" s="112"/>
      <c r="CI27" s="112"/>
      <c r="CJ27" s="112"/>
      <c r="CK27" s="59">
        <v>6</v>
      </c>
      <c r="CL27" s="300" t="e">
        <f>VLOOKUP("A6",WORK1!O4:Q53,2,FALSE)</f>
        <v>#N/A</v>
      </c>
      <c r="CM27" s="301"/>
      <c r="CN27" s="301"/>
      <c r="CO27" s="301"/>
      <c r="CP27" s="301"/>
      <c r="CQ27" s="301"/>
      <c r="CR27" s="302"/>
    </row>
    <row r="28" spans="1:101" x14ac:dyDescent="0.15">
      <c r="A28" s="328">
        <v>7</v>
      </c>
      <c r="B28" s="329"/>
      <c r="C28" s="194">
        <f>入力シート!C28</f>
        <v>0</v>
      </c>
      <c r="D28" s="195"/>
      <c r="E28" s="195"/>
      <c r="F28" s="195"/>
      <c r="G28" s="195"/>
      <c r="H28" s="195"/>
      <c r="I28" s="196"/>
      <c r="J28" s="360">
        <f>入力シート!J28</f>
        <v>0</v>
      </c>
      <c r="K28" s="361"/>
      <c r="L28" s="361"/>
      <c r="M28" s="361"/>
      <c r="N28" s="361"/>
      <c r="O28" s="361"/>
      <c r="P28" s="362"/>
      <c r="Q28" s="350">
        <f>入力シート!Q28</f>
        <v>0</v>
      </c>
      <c r="R28" s="351"/>
      <c r="S28" s="351"/>
      <c r="T28" s="351"/>
      <c r="U28" s="351"/>
      <c r="V28" s="351"/>
      <c r="W28" s="351"/>
      <c r="X28" s="351"/>
      <c r="Y28" s="352"/>
      <c r="Z28" s="303">
        <f>入力シート!Z28</f>
        <v>0</v>
      </c>
      <c r="AA28" s="304"/>
      <c r="AB28" s="304"/>
      <c r="AC28" s="305">
        <f>入力シート!AC28</f>
        <v>0</v>
      </c>
      <c r="AD28" s="304"/>
      <c r="AE28" s="305">
        <f>入力シート!AE28</f>
        <v>0</v>
      </c>
      <c r="AF28" s="353"/>
      <c r="AG28" s="344">
        <f>入力シート!AG28</f>
        <v>0</v>
      </c>
      <c r="AH28" s="345"/>
      <c r="AI28" s="345"/>
      <c r="AJ28" s="346"/>
      <c r="AK28" s="333">
        <f>入力シート!AK28</f>
        <v>0</v>
      </c>
      <c r="AL28" s="304"/>
      <c r="AM28" s="304">
        <f>入力シート!AM28</f>
        <v>0</v>
      </c>
      <c r="AN28" s="334"/>
      <c r="AO28" s="344">
        <f>入力シート!AO28</f>
        <v>0</v>
      </c>
      <c r="AP28" s="345"/>
      <c r="AQ28" s="345"/>
      <c r="AR28" s="346"/>
      <c r="AS28" s="381">
        <f>入力シート!AS28</f>
        <v>0</v>
      </c>
      <c r="AT28" s="304"/>
      <c r="AU28" s="304">
        <f>入力シート!AU28</f>
        <v>0</v>
      </c>
      <c r="AV28" s="353"/>
      <c r="AW28" s="379">
        <f>入力シート!AW28</f>
        <v>0</v>
      </c>
      <c r="AX28" s="380"/>
      <c r="AY28" s="380"/>
      <c r="AZ28" s="377"/>
      <c r="BA28" s="375">
        <f>入力シート!BA28</f>
        <v>0</v>
      </c>
      <c r="BB28" s="372"/>
      <c r="BC28" s="304">
        <f>入力シート!BC28</f>
        <v>0</v>
      </c>
      <c r="BD28" s="374"/>
      <c r="BE28" s="34"/>
      <c r="BF28" s="317">
        <v>3</v>
      </c>
      <c r="BG28" s="293" t="e">
        <f>VLOOKUP("31",WORK1!C4:E53,3,FALSE)</f>
        <v>#N/A</v>
      </c>
      <c r="BH28" s="293"/>
      <c r="BI28" s="293"/>
      <c r="BJ28" s="293"/>
      <c r="BK28" s="59">
        <v>1</v>
      </c>
      <c r="BL28" s="311" t="e">
        <f>VLOOKUP("31",WORK1!C4:E53,2,FALSE)</f>
        <v>#N/A</v>
      </c>
      <c r="BM28" s="312"/>
      <c r="BN28" s="312"/>
      <c r="BO28" s="312"/>
      <c r="BP28" s="312"/>
      <c r="BQ28" s="312"/>
      <c r="BR28" s="313"/>
      <c r="BS28" s="307"/>
      <c r="BT28" s="112"/>
      <c r="BU28" s="112"/>
      <c r="BV28" s="112"/>
      <c r="BW28" s="112"/>
      <c r="BX28" s="59">
        <v>7</v>
      </c>
      <c r="BY28" s="300" t="e">
        <f>VLOOKUP("A7",WORK1!I4:K53,2,FALSE)</f>
        <v>#N/A</v>
      </c>
      <c r="BZ28" s="301"/>
      <c r="CA28" s="301"/>
      <c r="CB28" s="301"/>
      <c r="CC28" s="301"/>
      <c r="CD28" s="301"/>
      <c r="CE28" s="301"/>
      <c r="CF28" s="307"/>
      <c r="CG28" s="112"/>
      <c r="CH28" s="112"/>
      <c r="CI28" s="112"/>
      <c r="CJ28" s="112"/>
      <c r="CK28" s="59">
        <v>7</v>
      </c>
      <c r="CL28" s="300" t="e">
        <f>VLOOKUP("A7",WORK1!O4:Q53,2,FALSE)</f>
        <v>#N/A</v>
      </c>
      <c r="CM28" s="301"/>
      <c r="CN28" s="301"/>
      <c r="CO28" s="301"/>
      <c r="CP28" s="301"/>
      <c r="CQ28" s="301"/>
      <c r="CR28" s="302"/>
    </row>
    <row r="29" spans="1:101" x14ac:dyDescent="0.15">
      <c r="A29" s="328">
        <v>8</v>
      </c>
      <c r="B29" s="329"/>
      <c r="C29" s="194">
        <f>入力シート!C29</f>
        <v>0</v>
      </c>
      <c r="D29" s="195"/>
      <c r="E29" s="195"/>
      <c r="F29" s="195"/>
      <c r="G29" s="195"/>
      <c r="H29" s="195"/>
      <c r="I29" s="196"/>
      <c r="J29" s="360">
        <f>入力シート!J29</f>
        <v>0</v>
      </c>
      <c r="K29" s="361"/>
      <c r="L29" s="361"/>
      <c r="M29" s="361"/>
      <c r="N29" s="361"/>
      <c r="O29" s="361"/>
      <c r="P29" s="362"/>
      <c r="Q29" s="350">
        <f>入力シート!Q29</f>
        <v>0</v>
      </c>
      <c r="R29" s="351"/>
      <c r="S29" s="351"/>
      <c r="T29" s="351"/>
      <c r="U29" s="351"/>
      <c r="V29" s="351"/>
      <c r="W29" s="351"/>
      <c r="X29" s="351"/>
      <c r="Y29" s="352"/>
      <c r="Z29" s="303">
        <f>入力シート!Z29</f>
        <v>0</v>
      </c>
      <c r="AA29" s="304"/>
      <c r="AB29" s="304"/>
      <c r="AC29" s="305">
        <f>入力シート!AC29</f>
        <v>0</v>
      </c>
      <c r="AD29" s="304"/>
      <c r="AE29" s="305">
        <f>入力シート!AE29</f>
        <v>0</v>
      </c>
      <c r="AF29" s="353"/>
      <c r="AG29" s="344">
        <f>入力シート!AG29</f>
        <v>0</v>
      </c>
      <c r="AH29" s="345"/>
      <c r="AI29" s="345"/>
      <c r="AJ29" s="346"/>
      <c r="AK29" s="333">
        <f>入力シート!AK29</f>
        <v>0</v>
      </c>
      <c r="AL29" s="304"/>
      <c r="AM29" s="304">
        <f>入力シート!AM29</f>
        <v>0</v>
      </c>
      <c r="AN29" s="334"/>
      <c r="AO29" s="344">
        <f>入力シート!AO29</f>
        <v>0</v>
      </c>
      <c r="AP29" s="345"/>
      <c r="AQ29" s="345"/>
      <c r="AR29" s="346"/>
      <c r="AS29" s="381">
        <f>入力シート!AS29</f>
        <v>0</v>
      </c>
      <c r="AT29" s="304"/>
      <c r="AU29" s="304">
        <f>入力シート!AU29</f>
        <v>0</v>
      </c>
      <c r="AV29" s="353"/>
      <c r="AW29" s="379">
        <f>入力シート!AW29</f>
        <v>0</v>
      </c>
      <c r="AX29" s="380"/>
      <c r="AY29" s="380"/>
      <c r="AZ29" s="377"/>
      <c r="BA29" s="375">
        <f>入力シート!BA29</f>
        <v>0</v>
      </c>
      <c r="BB29" s="372"/>
      <c r="BC29" s="304">
        <f>入力シート!BC29</f>
        <v>0</v>
      </c>
      <c r="BD29" s="374"/>
      <c r="BE29" s="34"/>
      <c r="BF29" s="307"/>
      <c r="BG29" s="112"/>
      <c r="BH29" s="112"/>
      <c r="BI29" s="112"/>
      <c r="BJ29" s="112"/>
      <c r="BK29" s="59">
        <v>2</v>
      </c>
      <c r="BL29" s="311" t="e">
        <f>VLOOKUP("32",WORK1!C4:E53,2,FALSE)</f>
        <v>#N/A</v>
      </c>
      <c r="BM29" s="312"/>
      <c r="BN29" s="312"/>
      <c r="BO29" s="312"/>
      <c r="BP29" s="312"/>
      <c r="BQ29" s="312"/>
      <c r="BR29" s="313"/>
      <c r="BS29" s="307"/>
      <c r="BT29" s="112"/>
      <c r="BU29" s="112"/>
      <c r="BV29" s="112"/>
      <c r="BW29" s="112"/>
      <c r="BX29" s="59">
        <v>8</v>
      </c>
      <c r="BY29" s="300" t="e">
        <f>VLOOKUP("A8",WORK1!I4:K53,2,FALSE)</f>
        <v>#N/A</v>
      </c>
      <c r="BZ29" s="301"/>
      <c r="CA29" s="301"/>
      <c r="CB29" s="301"/>
      <c r="CC29" s="301"/>
      <c r="CD29" s="301"/>
      <c r="CE29" s="301"/>
      <c r="CF29" s="307"/>
      <c r="CG29" s="112"/>
      <c r="CH29" s="112"/>
      <c r="CI29" s="112"/>
      <c r="CJ29" s="112"/>
      <c r="CK29" s="59">
        <v>8</v>
      </c>
      <c r="CL29" s="300" t="e">
        <f>VLOOKUP("A8",WORK1!O4:Q53,2,FALSE)</f>
        <v>#N/A</v>
      </c>
      <c r="CM29" s="301"/>
      <c r="CN29" s="301"/>
      <c r="CO29" s="301"/>
      <c r="CP29" s="301"/>
      <c r="CQ29" s="301"/>
      <c r="CR29" s="302"/>
    </row>
    <row r="30" spans="1:101" x14ac:dyDescent="0.15">
      <c r="A30" s="328">
        <v>9</v>
      </c>
      <c r="B30" s="329"/>
      <c r="C30" s="194">
        <f>入力シート!C30</f>
        <v>0</v>
      </c>
      <c r="D30" s="195"/>
      <c r="E30" s="195"/>
      <c r="F30" s="195"/>
      <c r="G30" s="195"/>
      <c r="H30" s="195"/>
      <c r="I30" s="196"/>
      <c r="J30" s="360">
        <f>入力シート!J30</f>
        <v>0</v>
      </c>
      <c r="K30" s="361"/>
      <c r="L30" s="361"/>
      <c r="M30" s="361"/>
      <c r="N30" s="361"/>
      <c r="O30" s="361"/>
      <c r="P30" s="362"/>
      <c r="Q30" s="350">
        <f>入力シート!Q30</f>
        <v>0</v>
      </c>
      <c r="R30" s="351"/>
      <c r="S30" s="351"/>
      <c r="T30" s="351"/>
      <c r="U30" s="351"/>
      <c r="V30" s="351"/>
      <c r="W30" s="351"/>
      <c r="X30" s="351"/>
      <c r="Y30" s="352"/>
      <c r="Z30" s="303">
        <f>入力シート!Z30</f>
        <v>0</v>
      </c>
      <c r="AA30" s="304"/>
      <c r="AB30" s="304"/>
      <c r="AC30" s="305">
        <f>入力シート!AC30</f>
        <v>0</v>
      </c>
      <c r="AD30" s="304"/>
      <c r="AE30" s="305">
        <f>入力シート!AE30</f>
        <v>0</v>
      </c>
      <c r="AF30" s="353"/>
      <c r="AG30" s="344">
        <f>入力シート!AG30</f>
        <v>0</v>
      </c>
      <c r="AH30" s="345"/>
      <c r="AI30" s="345"/>
      <c r="AJ30" s="346"/>
      <c r="AK30" s="333">
        <f>入力シート!AK30</f>
        <v>0</v>
      </c>
      <c r="AL30" s="304"/>
      <c r="AM30" s="304">
        <f>入力シート!AM30</f>
        <v>0</v>
      </c>
      <c r="AN30" s="334"/>
      <c r="AO30" s="344">
        <f>入力シート!AO30</f>
        <v>0</v>
      </c>
      <c r="AP30" s="345"/>
      <c r="AQ30" s="345"/>
      <c r="AR30" s="346"/>
      <c r="AS30" s="381">
        <f>入力シート!AS30</f>
        <v>0</v>
      </c>
      <c r="AT30" s="304"/>
      <c r="AU30" s="304">
        <f>入力シート!AU30</f>
        <v>0</v>
      </c>
      <c r="AV30" s="353"/>
      <c r="AW30" s="379">
        <f>入力シート!AW30</f>
        <v>0</v>
      </c>
      <c r="AX30" s="380"/>
      <c r="AY30" s="380"/>
      <c r="AZ30" s="377"/>
      <c r="BA30" s="375">
        <f>入力シート!BA30</f>
        <v>0</v>
      </c>
      <c r="BB30" s="372"/>
      <c r="BC30" s="304">
        <f>入力シート!BC30</f>
        <v>0</v>
      </c>
      <c r="BD30" s="374"/>
      <c r="BE30" s="34"/>
      <c r="BF30" s="318"/>
      <c r="BG30" s="113"/>
      <c r="BH30" s="113"/>
      <c r="BI30" s="113"/>
      <c r="BJ30" s="113"/>
      <c r="BK30" s="38" t="s">
        <v>15</v>
      </c>
      <c r="BL30" s="311" t="e">
        <f>VLOOKUP("3R",WORK1!C4:E53,2,FALSE)</f>
        <v>#N/A</v>
      </c>
      <c r="BM30" s="312"/>
      <c r="BN30" s="312"/>
      <c r="BO30" s="312"/>
      <c r="BP30" s="312"/>
      <c r="BQ30" s="312"/>
      <c r="BR30" s="313"/>
      <c r="BS30" s="307"/>
      <c r="BT30" s="112"/>
      <c r="BU30" s="112"/>
      <c r="BV30" s="112"/>
      <c r="BW30" s="112"/>
      <c r="BX30" s="39" t="s">
        <v>13</v>
      </c>
      <c r="BY30" s="300" t="e">
        <f>VLOOKUP("AR1",WORK1!I4:K53,2,FALSE)</f>
        <v>#N/A</v>
      </c>
      <c r="BZ30" s="301"/>
      <c r="CA30" s="301"/>
      <c r="CB30" s="301"/>
      <c r="CC30" s="301"/>
      <c r="CD30" s="301"/>
      <c r="CE30" s="301"/>
      <c r="CF30" s="307"/>
      <c r="CG30" s="112"/>
      <c r="CH30" s="112"/>
      <c r="CI30" s="112"/>
      <c r="CJ30" s="112"/>
      <c r="CK30" s="59">
        <v>9</v>
      </c>
      <c r="CL30" s="300" t="e">
        <f>VLOOKUP("A9",WORK1!O4:Q53,2,FALSE)</f>
        <v>#N/A</v>
      </c>
      <c r="CM30" s="301"/>
      <c r="CN30" s="301"/>
      <c r="CO30" s="301"/>
      <c r="CP30" s="301"/>
      <c r="CQ30" s="301"/>
      <c r="CR30" s="302"/>
    </row>
    <row r="31" spans="1:101" x14ac:dyDescent="0.15">
      <c r="A31" s="328">
        <v>10</v>
      </c>
      <c r="B31" s="329"/>
      <c r="C31" s="194">
        <f>入力シート!C31</f>
        <v>0</v>
      </c>
      <c r="D31" s="195"/>
      <c r="E31" s="195"/>
      <c r="F31" s="195"/>
      <c r="G31" s="195"/>
      <c r="H31" s="195"/>
      <c r="I31" s="196"/>
      <c r="J31" s="360">
        <f>入力シート!J31</f>
        <v>0</v>
      </c>
      <c r="K31" s="361"/>
      <c r="L31" s="361"/>
      <c r="M31" s="361"/>
      <c r="N31" s="361"/>
      <c r="O31" s="361"/>
      <c r="P31" s="362"/>
      <c r="Q31" s="350">
        <f>入力シート!Q31</f>
        <v>0</v>
      </c>
      <c r="R31" s="351"/>
      <c r="S31" s="351"/>
      <c r="T31" s="351"/>
      <c r="U31" s="351"/>
      <c r="V31" s="351"/>
      <c r="W31" s="351"/>
      <c r="X31" s="351"/>
      <c r="Y31" s="352"/>
      <c r="Z31" s="303">
        <f>入力シート!Z31</f>
        <v>0</v>
      </c>
      <c r="AA31" s="304"/>
      <c r="AB31" s="304"/>
      <c r="AC31" s="305">
        <f>入力シート!AC31</f>
        <v>0</v>
      </c>
      <c r="AD31" s="304"/>
      <c r="AE31" s="305">
        <f>入力シート!AE31</f>
        <v>0</v>
      </c>
      <c r="AF31" s="353"/>
      <c r="AG31" s="344">
        <f>入力シート!AG31</f>
        <v>0</v>
      </c>
      <c r="AH31" s="345"/>
      <c r="AI31" s="345"/>
      <c r="AJ31" s="346"/>
      <c r="AK31" s="333">
        <f>入力シート!AK31</f>
        <v>0</v>
      </c>
      <c r="AL31" s="304"/>
      <c r="AM31" s="304">
        <f>入力シート!AM31</f>
        <v>0</v>
      </c>
      <c r="AN31" s="334"/>
      <c r="AO31" s="344">
        <f>入力シート!AO31</f>
        <v>0</v>
      </c>
      <c r="AP31" s="345"/>
      <c r="AQ31" s="345"/>
      <c r="AR31" s="346"/>
      <c r="AS31" s="381">
        <f>入力シート!AS31</f>
        <v>0</v>
      </c>
      <c r="AT31" s="304"/>
      <c r="AU31" s="304">
        <f>入力シート!AU31</f>
        <v>0</v>
      </c>
      <c r="AV31" s="353"/>
      <c r="AW31" s="379">
        <f>入力シート!AW31</f>
        <v>0</v>
      </c>
      <c r="AX31" s="380"/>
      <c r="AY31" s="380"/>
      <c r="AZ31" s="377"/>
      <c r="BA31" s="375">
        <f>入力シート!BA31</f>
        <v>0</v>
      </c>
      <c r="BB31" s="372"/>
      <c r="BC31" s="304">
        <f>入力シート!BC31</f>
        <v>0</v>
      </c>
      <c r="BD31" s="374"/>
      <c r="BE31" s="34"/>
      <c r="BF31" s="317">
        <v>4</v>
      </c>
      <c r="BG31" s="293" t="e">
        <f>VLOOKUP("41",WORK1!C4:E53,3,FALSE)</f>
        <v>#N/A</v>
      </c>
      <c r="BH31" s="293"/>
      <c r="BI31" s="293"/>
      <c r="BJ31" s="293"/>
      <c r="BK31" s="59">
        <v>1</v>
      </c>
      <c r="BL31" s="311" t="e">
        <f>VLOOKUP("41",WORK1!C4:E53,2,FALSE)</f>
        <v>#N/A</v>
      </c>
      <c r="BM31" s="312"/>
      <c r="BN31" s="312"/>
      <c r="BO31" s="312"/>
      <c r="BP31" s="312"/>
      <c r="BQ31" s="312"/>
      <c r="BR31" s="313"/>
      <c r="BS31" s="318"/>
      <c r="BT31" s="113"/>
      <c r="BU31" s="113"/>
      <c r="BV31" s="113"/>
      <c r="BW31" s="113"/>
      <c r="BX31" s="39" t="s">
        <v>14</v>
      </c>
      <c r="BY31" s="300" t="e">
        <f>VLOOKUP("AR2",WORK1!I4:K53,2,FALSE)</f>
        <v>#N/A</v>
      </c>
      <c r="BZ31" s="301"/>
      <c r="CA31" s="301"/>
      <c r="CB31" s="301"/>
      <c r="CC31" s="301"/>
      <c r="CD31" s="301"/>
      <c r="CE31" s="301"/>
      <c r="CF31" s="307"/>
      <c r="CG31" s="112"/>
      <c r="CH31" s="112"/>
      <c r="CI31" s="112"/>
      <c r="CJ31" s="112"/>
      <c r="CK31" s="47">
        <v>10</v>
      </c>
      <c r="CL31" s="300" t="e">
        <f>VLOOKUP("A10",WORK1!O4:Q53,2,FALSE)</f>
        <v>#N/A</v>
      </c>
      <c r="CM31" s="301"/>
      <c r="CN31" s="301"/>
      <c r="CO31" s="301"/>
      <c r="CP31" s="301"/>
      <c r="CQ31" s="301"/>
      <c r="CR31" s="302"/>
    </row>
    <row r="32" spans="1:101" x14ac:dyDescent="0.15">
      <c r="A32" s="328">
        <v>11</v>
      </c>
      <c r="B32" s="329"/>
      <c r="C32" s="194">
        <f>入力シート!C32</f>
        <v>0</v>
      </c>
      <c r="D32" s="195"/>
      <c r="E32" s="195"/>
      <c r="F32" s="195"/>
      <c r="G32" s="195"/>
      <c r="H32" s="195"/>
      <c r="I32" s="196"/>
      <c r="J32" s="360">
        <f>入力シート!J32</f>
        <v>0</v>
      </c>
      <c r="K32" s="361"/>
      <c r="L32" s="361"/>
      <c r="M32" s="361"/>
      <c r="N32" s="361"/>
      <c r="O32" s="361"/>
      <c r="P32" s="362"/>
      <c r="Q32" s="350">
        <f>入力シート!Q32</f>
        <v>0</v>
      </c>
      <c r="R32" s="351"/>
      <c r="S32" s="351"/>
      <c r="T32" s="351"/>
      <c r="U32" s="351"/>
      <c r="V32" s="351"/>
      <c r="W32" s="351"/>
      <c r="X32" s="351"/>
      <c r="Y32" s="352"/>
      <c r="Z32" s="303">
        <f>入力シート!Z32</f>
        <v>0</v>
      </c>
      <c r="AA32" s="304"/>
      <c r="AB32" s="304"/>
      <c r="AC32" s="305">
        <f>入力シート!AC32</f>
        <v>0</v>
      </c>
      <c r="AD32" s="304"/>
      <c r="AE32" s="305">
        <f>入力シート!AE32</f>
        <v>0</v>
      </c>
      <c r="AF32" s="353"/>
      <c r="AG32" s="344">
        <f>入力シート!AG32</f>
        <v>0</v>
      </c>
      <c r="AH32" s="345"/>
      <c r="AI32" s="345"/>
      <c r="AJ32" s="346"/>
      <c r="AK32" s="333">
        <f>入力シート!AK32</f>
        <v>0</v>
      </c>
      <c r="AL32" s="304"/>
      <c r="AM32" s="304">
        <f>入力シート!AM32</f>
        <v>0</v>
      </c>
      <c r="AN32" s="334"/>
      <c r="AO32" s="344">
        <f>入力シート!AO32</f>
        <v>0</v>
      </c>
      <c r="AP32" s="345"/>
      <c r="AQ32" s="345"/>
      <c r="AR32" s="346"/>
      <c r="AS32" s="381">
        <f>入力シート!AS32</f>
        <v>0</v>
      </c>
      <c r="AT32" s="304"/>
      <c r="AU32" s="304">
        <f>入力シート!AU32</f>
        <v>0</v>
      </c>
      <c r="AV32" s="353"/>
      <c r="AW32" s="379">
        <f>入力シート!AW32</f>
        <v>0</v>
      </c>
      <c r="AX32" s="380"/>
      <c r="AY32" s="380"/>
      <c r="AZ32" s="377"/>
      <c r="BA32" s="375">
        <f>入力シート!BA32</f>
        <v>0</v>
      </c>
      <c r="BB32" s="372"/>
      <c r="BC32" s="304">
        <f>入力シート!BC32</f>
        <v>0</v>
      </c>
      <c r="BD32" s="374"/>
      <c r="BE32" s="34"/>
      <c r="BF32" s="307"/>
      <c r="BG32" s="112"/>
      <c r="BH32" s="112"/>
      <c r="BI32" s="112"/>
      <c r="BJ32" s="112"/>
      <c r="BK32" s="59">
        <v>2</v>
      </c>
      <c r="BL32" s="311" t="e">
        <f>VLOOKUP("42",WORK1!C4:E53,2,FALSE)</f>
        <v>#N/A</v>
      </c>
      <c r="BM32" s="312"/>
      <c r="BN32" s="312"/>
      <c r="BO32" s="312"/>
      <c r="BP32" s="312"/>
      <c r="BQ32" s="312"/>
      <c r="BR32" s="313"/>
      <c r="BS32" s="317" t="s">
        <v>127</v>
      </c>
      <c r="BT32" s="112" t="e">
        <f>VLOOKUP("B1",WORK1!I4:K53,3,FALSE)</f>
        <v>#N/A</v>
      </c>
      <c r="BU32" s="112"/>
      <c r="BV32" s="112"/>
      <c r="BW32" s="112"/>
      <c r="BX32" s="59">
        <v>1</v>
      </c>
      <c r="BY32" s="300" t="e">
        <f>VLOOKUP("B1",WORK1!I4:K53,2,FALSE)</f>
        <v>#N/A</v>
      </c>
      <c r="BZ32" s="301"/>
      <c r="CA32" s="301"/>
      <c r="CB32" s="301"/>
      <c r="CC32" s="301"/>
      <c r="CD32" s="301"/>
      <c r="CE32" s="301"/>
      <c r="CF32" s="307"/>
      <c r="CG32" s="112"/>
      <c r="CH32" s="112"/>
      <c r="CI32" s="112"/>
      <c r="CJ32" s="112"/>
      <c r="CK32" s="48" t="s">
        <v>148</v>
      </c>
      <c r="CL32" s="300" t="e">
        <f>VLOOKUP("AR1",WORK1!O4:Q53,2,FALSE)</f>
        <v>#N/A</v>
      </c>
      <c r="CM32" s="301"/>
      <c r="CN32" s="301"/>
      <c r="CO32" s="301"/>
      <c r="CP32" s="301"/>
      <c r="CQ32" s="301"/>
      <c r="CR32" s="302"/>
    </row>
    <row r="33" spans="1:96" x14ac:dyDescent="0.15">
      <c r="A33" s="328">
        <v>12</v>
      </c>
      <c r="B33" s="329"/>
      <c r="C33" s="194">
        <f>入力シート!C33</f>
        <v>0</v>
      </c>
      <c r="D33" s="195"/>
      <c r="E33" s="195"/>
      <c r="F33" s="195"/>
      <c r="G33" s="195"/>
      <c r="H33" s="195"/>
      <c r="I33" s="196"/>
      <c r="J33" s="360">
        <f>入力シート!J33</f>
        <v>0</v>
      </c>
      <c r="K33" s="361"/>
      <c r="L33" s="361"/>
      <c r="M33" s="361"/>
      <c r="N33" s="361"/>
      <c r="O33" s="361"/>
      <c r="P33" s="362"/>
      <c r="Q33" s="350">
        <f>入力シート!Q33</f>
        <v>0</v>
      </c>
      <c r="R33" s="351"/>
      <c r="S33" s="351"/>
      <c r="T33" s="351"/>
      <c r="U33" s="351"/>
      <c r="V33" s="351"/>
      <c r="W33" s="351"/>
      <c r="X33" s="351"/>
      <c r="Y33" s="352"/>
      <c r="Z33" s="303">
        <f>入力シート!Z33</f>
        <v>0</v>
      </c>
      <c r="AA33" s="304"/>
      <c r="AB33" s="304"/>
      <c r="AC33" s="305">
        <f>入力シート!AC33</f>
        <v>0</v>
      </c>
      <c r="AD33" s="304"/>
      <c r="AE33" s="305">
        <f>入力シート!AE33</f>
        <v>0</v>
      </c>
      <c r="AF33" s="353"/>
      <c r="AG33" s="344">
        <f>入力シート!AG33</f>
        <v>0</v>
      </c>
      <c r="AH33" s="345"/>
      <c r="AI33" s="345"/>
      <c r="AJ33" s="346"/>
      <c r="AK33" s="333">
        <f>入力シート!AK33</f>
        <v>0</v>
      </c>
      <c r="AL33" s="304"/>
      <c r="AM33" s="304">
        <f>入力シート!AM33</f>
        <v>0</v>
      </c>
      <c r="AN33" s="334"/>
      <c r="AO33" s="344">
        <f>入力シート!AO33</f>
        <v>0</v>
      </c>
      <c r="AP33" s="345"/>
      <c r="AQ33" s="345"/>
      <c r="AR33" s="346"/>
      <c r="AS33" s="381">
        <f>入力シート!AS33</f>
        <v>0</v>
      </c>
      <c r="AT33" s="304"/>
      <c r="AU33" s="304">
        <f>入力シート!AU33</f>
        <v>0</v>
      </c>
      <c r="AV33" s="353"/>
      <c r="AW33" s="379">
        <f>入力シート!AW33</f>
        <v>0</v>
      </c>
      <c r="AX33" s="380"/>
      <c r="AY33" s="380"/>
      <c r="AZ33" s="377"/>
      <c r="BA33" s="375">
        <f>入力シート!BA33</f>
        <v>0</v>
      </c>
      <c r="BB33" s="372"/>
      <c r="BC33" s="304">
        <f>入力シート!BC33</f>
        <v>0</v>
      </c>
      <c r="BD33" s="374"/>
      <c r="BE33" s="34"/>
      <c r="BF33" s="318"/>
      <c r="BG33" s="113"/>
      <c r="BH33" s="113"/>
      <c r="BI33" s="113"/>
      <c r="BJ33" s="113"/>
      <c r="BK33" s="38" t="s">
        <v>15</v>
      </c>
      <c r="BL33" s="311" t="e">
        <f>VLOOKUP("4R",WORK1!C4:E53,2,FALSE)</f>
        <v>#N/A</v>
      </c>
      <c r="BM33" s="312"/>
      <c r="BN33" s="312"/>
      <c r="BO33" s="312"/>
      <c r="BP33" s="312"/>
      <c r="BQ33" s="312"/>
      <c r="BR33" s="313"/>
      <c r="BS33" s="307"/>
      <c r="BT33" s="112"/>
      <c r="BU33" s="112"/>
      <c r="BV33" s="112"/>
      <c r="BW33" s="112"/>
      <c r="BX33" s="59">
        <v>2</v>
      </c>
      <c r="BY33" s="300" t="e">
        <f>VLOOKUP("B2",WORK1!I4:K53,2,FALSE)</f>
        <v>#N/A</v>
      </c>
      <c r="BZ33" s="301"/>
      <c r="CA33" s="301"/>
      <c r="CB33" s="301"/>
      <c r="CC33" s="301"/>
      <c r="CD33" s="301"/>
      <c r="CE33" s="301"/>
      <c r="CF33" s="318"/>
      <c r="CG33" s="113"/>
      <c r="CH33" s="113"/>
      <c r="CI33" s="113"/>
      <c r="CJ33" s="113"/>
      <c r="CK33" s="48" t="s">
        <v>149</v>
      </c>
      <c r="CL33" s="300" t="e">
        <f>VLOOKUP("AR2",WORK1!O4:Q53,2,FALSE)</f>
        <v>#N/A</v>
      </c>
      <c r="CM33" s="301"/>
      <c r="CN33" s="301"/>
      <c r="CO33" s="301"/>
      <c r="CP33" s="301"/>
      <c r="CQ33" s="301"/>
      <c r="CR33" s="302"/>
    </row>
    <row r="34" spans="1:96" x14ac:dyDescent="0.15">
      <c r="A34" s="328">
        <v>13</v>
      </c>
      <c r="B34" s="329"/>
      <c r="C34" s="194">
        <f>入力シート!C34</f>
        <v>0</v>
      </c>
      <c r="D34" s="195"/>
      <c r="E34" s="195"/>
      <c r="F34" s="195"/>
      <c r="G34" s="195"/>
      <c r="H34" s="195"/>
      <c r="I34" s="196"/>
      <c r="J34" s="360">
        <f>入力シート!J34</f>
        <v>0</v>
      </c>
      <c r="K34" s="361"/>
      <c r="L34" s="361"/>
      <c r="M34" s="361"/>
      <c r="N34" s="361"/>
      <c r="O34" s="361"/>
      <c r="P34" s="362"/>
      <c r="Q34" s="350">
        <f>入力シート!Q34</f>
        <v>0</v>
      </c>
      <c r="R34" s="351"/>
      <c r="S34" s="351"/>
      <c r="T34" s="351"/>
      <c r="U34" s="351"/>
      <c r="V34" s="351"/>
      <c r="W34" s="351"/>
      <c r="X34" s="351"/>
      <c r="Y34" s="352"/>
      <c r="Z34" s="303">
        <f>入力シート!Z34</f>
        <v>0</v>
      </c>
      <c r="AA34" s="304"/>
      <c r="AB34" s="304"/>
      <c r="AC34" s="305">
        <f>入力シート!AC34</f>
        <v>0</v>
      </c>
      <c r="AD34" s="304"/>
      <c r="AE34" s="305">
        <f>入力シート!AE34</f>
        <v>0</v>
      </c>
      <c r="AF34" s="353"/>
      <c r="AG34" s="344">
        <f>入力シート!AG34</f>
        <v>0</v>
      </c>
      <c r="AH34" s="345"/>
      <c r="AI34" s="345"/>
      <c r="AJ34" s="346"/>
      <c r="AK34" s="333">
        <f>入力シート!AK34</f>
        <v>0</v>
      </c>
      <c r="AL34" s="304"/>
      <c r="AM34" s="304">
        <f>入力シート!AM34</f>
        <v>0</v>
      </c>
      <c r="AN34" s="334"/>
      <c r="AO34" s="344">
        <f>入力シート!AO34</f>
        <v>0</v>
      </c>
      <c r="AP34" s="345"/>
      <c r="AQ34" s="345"/>
      <c r="AR34" s="346"/>
      <c r="AS34" s="381">
        <f>入力シート!AS34</f>
        <v>0</v>
      </c>
      <c r="AT34" s="304"/>
      <c r="AU34" s="304">
        <f>入力シート!AU34</f>
        <v>0</v>
      </c>
      <c r="AV34" s="353"/>
      <c r="AW34" s="376">
        <f>入力シート!AW34</f>
        <v>0</v>
      </c>
      <c r="AX34" s="377"/>
      <c r="AY34" s="377"/>
      <c r="AZ34" s="378"/>
      <c r="BA34" s="372">
        <f>入力シート!BA34</f>
        <v>0</v>
      </c>
      <c r="BB34" s="373"/>
      <c r="BC34" s="304">
        <f>入力シート!BC34</f>
        <v>0</v>
      </c>
      <c r="BD34" s="374"/>
      <c r="BE34" s="34"/>
      <c r="BF34" s="317">
        <v>5</v>
      </c>
      <c r="BG34" s="293" t="e">
        <f>VLOOKUP("51",WORK1!C4:E53,3,FALSE)</f>
        <v>#N/A</v>
      </c>
      <c r="BH34" s="293"/>
      <c r="BI34" s="293"/>
      <c r="BJ34" s="293"/>
      <c r="BK34" s="59">
        <v>1</v>
      </c>
      <c r="BL34" s="311" t="e">
        <f>VLOOKUP("51",WORK1!C4:E53,2,FALSE)</f>
        <v>#N/A</v>
      </c>
      <c r="BM34" s="312"/>
      <c r="BN34" s="312"/>
      <c r="BO34" s="312"/>
      <c r="BP34" s="312"/>
      <c r="BQ34" s="312"/>
      <c r="BR34" s="313"/>
      <c r="BS34" s="307"/>
      <c r="BT34" s="112"/>
      <c r="BU34" s="112"/>
      <c r="BV34" s="112"/>
      <c r="BW34" s="112"/>
      <c r="BX34" s="59">
        <v>3</v>
      </c>
      <c r="BY34" s="300" t="e">
        <f>VLOOKUP("B3",WORK1!I4:K53,2,FALSE)</f>
        <v>#N/A</v>
      </c>
      <c r="BZ34" s="301"/>
      <c r="CA34" s="301"/>
      <c r="CB34" s="301"/>
      <c r="CC34" s="301"/>
      <c r="CD34" s="301"/>
      <c r="CE34" s="301"/>
      <c r="CF34" s="317" t="s">
        <v>146</v>
      </c>
      <c r="CG34" s="293" t="e">
        <f>VLOOKUP("B1",WORK1!O4:Q53,3,FALSE)</f>
        <v>#N/A</v>
      </c>
      <c r="CH34" s="293"/>
      <c r="CI34" s="293"/>
      <c r="CJ34" s="293"/>
      <c r="CK34" s="59">
        <v>1</v>
      </c>
      <c r="CL34" s="300" t="e">
        <f>VLOOKUP("B1",WORK1!O4:Q53,2,FALSE)</f>
        <v>#N/A</v>
      </c>
      <c r="CM34" s="301"/>
      <c r="CN34" s="301"/>
      <c r="CO34" s="301"/>
      <c r="CP34" s="301"/>
      <c r="CQ34" s="301"/>
      <c r="CR34" s="302"/>
    </row>
    <row r="35" spans="1:96" x14ac:dyDescent="0.15">
      <c r="A35" s="328">
        <v>14</v>
      </c>
      <c r="B35" s="329"/>
      <c r="C35" s="194">
        <f>入力シート!C35</f>
        <v>0</v>
      </c>
      <c r="D35" s="195"/>
      <c r="E35" s="195"/>
      <c r="F35" s="195"/>
      <c r="G35" s="195"/>
      <c r="H35" s="195"/>
      <c r="I35" s="196"/>
      <c r="J35" s="360">
        <f>入力シート!J35</f>
        <v>0</v>
      </c>
      <c r="K35" s="361"/>
      <c r="L35" s="361"/>
      <c r="M35" s="361"/>
      <c r="N35" s="361"/>
      <c r="O35" s="361"/>
      <c r="P35" s="362"/>
      <c r="Q35" s="350">
        <f>入力シート!Q35</f>
        <v>0</v>
      </c>
      <c r="R35" s="351"/>
      <c r="S35" s="351"/>
      <c r="T35" s="351"/>
      <c r="U35" s="351"/>
      <c r="V35" s="351"/>
      <c r="W35" s="351"/>
      <c r="X35" s="351"/>
      <c r="Y35" s="352"/>
      <c r="Z35" s="303">
        <f>入力シート!Z35</f>
        <v>0</v>
      </c>
      <c r="AA35" s="304"/>
      <c r="AB35" s="304"/>
      <c r="AC35" s="305">
        <f>入力シート!AC35</f>
        <v>0</v>
      </c>
      <c r="AD35" s="304"/>
      <c r="AE35" s="305">
        <f>入力シート!AE35</f>
        <v>0</v>
      </c>
      <c r="AF35" s="353"/>
      <c r="AG35" s="344">
        <f>入力シート!AG35</f>
        <v>0</v>
      </c>
      <c r="AH35" s="345"/>
      <c r="AI35" s="345"/>
      <c r="AJ35" s="346"/>
      <c r="AK35" s="333">
        <f>入力シート!AK35</f>
        <v>0</v>
      </c>
      <c r="AL35" s="304"/>
      <c r="AM35" s="304">
        <f>入力シート!AM35</f>
        <v>0</v>
      </c>
      <c r="AN35" s="334"/>
      <c r="AO35" s="344">
        <f>入力シート!AO35</f>
        <v>0</v>
      </c>
      <c r="AP35" s="345"/>
      <c r="AQ35" s="345"/>
      <c r="AR35" s="346"/>
      <c r="AS35" s="381">
        <f>入力シート!AS35</f>
        <v>0</v>
      </c>
      <c r="AT35" s="304"/>
      <c r="AU35" s="304">
        <f>入力シート!AU35</f>
        <v>0</v>
      </c>
      <c r="AV35" s="353"/>
      <c r="AW35" s="376">
        <f>入力シート!AW35</f>
        <v>0</v>
      </c>
      <c r="AX35" s="377"/>
      <c r="AY35" s="377"/>
      <c r="AZ35" s="378"/>
      <c r="BA35" s="372">
        <f>入力シート!BA35</f>
        <v>0</v>
      </c>
      <c r="BB35" s="373"/>
      <c r="BC35" s="304">
        <f>入力シート!BC35</f>
        <v>0</v>
      </c>
      <c r="BD35" s="374"/>
      <c r="BE35" s="34"/>
      <c r="BF35" s="307"/>
      <c r="BG35" s="112"/>
      <c r="BH35" s="112"/>
      <c r="BI35" s="112"/>
      <c r="BJ35" s="112"/>
      <c r="BK35" s="59">
        <v>2</v>
      </c>
      <c r="BL35" s="311" t="e">
        <f>VLOOKUP("52",WORK1!C4:E53,2,FALSE)</f>
        <v>#N/A</v>
      </c>
      <c r="BM35" s="312"/>
      <c r="BN35" s="312"/>
      <c r="BO35" s="312"/>
      <c r="BP35" s="312"/>
      <c r="BQ35" s="312"/>
      <c r="BR35" s="313"/>
      <c r="BS35" s="307"/>
      <c r="BT35" s="112"/>
      <c r="BU35" s="112"/>
      <c r="BV35" s="112"/>
      <c r="BW35" s="112"/>
      <c r="BX35" s="59">
        <v>4</v>
      </c>
      <c r="BY35" s="300" t="e">
        <f>VLOOKUP("B4",WORK1!I4:K53,2,FALSE)</f>
        <v>#N/A</v>
      </c>
      <c r="BZ35" s="301"/>
      <c r="CA35" s="301"/>
      <c r="CB35" s="301"/>
      <c r="CC35" s="301"/>
      <c r="CD35" s="301"/>
      <c r="CE35" s="301"/>
      <c r="CF35" s="307"/>
      <c r="CG35" s="112"/>
      <c r="CH35" s="112"/>
      <c r="CI35" s="112"/>
      <c r="CJ35" s="112"/>
      <c r="CK35" s="59">
        <v>2</v>
      </c>
      <c r="CL35" s="300" t="e">
        <f>VLOOKUP("B2",WORK1!O4:Q53,2,FALSE)</f>
        <v>#N/A</v>
      </c>
      <c r="CM35" s="301"/>
      <c r="CN35" s="301"/>
      <c r="CO35" s="301"/>
      <c r="CP35" s="301"/>
      <c r="CQ35" s="301"/>
      <c r="CR35" s="302"/>
    </row>
    <row r="36" spans="1:96" x14ac:dyDescent="0.15">
      <c r="A36" s="328">
        <v>15</v>
      </c>
      <c r="B36" s="329"/>
      <c r="C36" s="194">
        <f>入力シート!C36</f>
        <v>0</v>
      </c>
      <c r="D36" s="195"/>
      <c r="E36" s="195"/>
      <c r="F36" s="195"/>
      <c r="G36" s="195"/>
      <c r="H36" s="195"/>
      <c r="I36" s="196"/>
      <c r="J36" s="360">
        <f>入力シート!J36</f>
        <v>0</v>
      </c>
      <c r="K36" s="361"/>
      <c r="L36" s="361"/>
      <c r="M36" s="361"/>
      <c r="N36" s="361"/>
      <c r="O36" s="361"/>
      <c r="P36" s="362"/>
      <c r="Q36" s="350">
        <f>入力シート!Q36</f>
        <v>0</v>
      </c>
      <c r="R36" s="351"/>
      <c r="S36" s="351"/>
      <c r="T36" s="351"/>
      <c r="U36" s="351"/>
      <c r="V36" s="351"/>
      <c r="W36" s="351"/>
      <c r="X36" s="351"/>
      <c r="Y36" s="352"/>
      <c r="Z36" s="303">
        <f>入力シート!Z36</f>
        <v>0</v>
      </c>
      <c r="AA36" s="304"/>
      <c r="AB36" s="304"/>
      <c r="AC36" s="305">
        <f>入力シート!AC36</f>
        <v>0</v>
      </c>
      <c r="AD36" s="304"/>
      <c r="AE36" s="305">
        <f>入力シート!AE36</f>
        <v>0</v>
      </c>
      <c r="AF36" s="353"/>
      <c r="AG36" s="344">
        <f>入力シート!AG36</f>
        <v>0</v>
      </c>
      <c r="AH36" s="345"/>
      <c r="AI36" s="345"/>
      <c r="AJ36" s="346"/>
      <c r="AK36" s="333">
        <f>入力シート!AK36</f>
        <v>0</v>
      </c>
      <c r="AL36" s="304"/>
      <c r="AM36" s="304">
        <f>入力シート!AM36</f>
        <v>0</v>
      </c>
      <c r="AN36" s="334"/>
      <c r="AO36" s="344">
        <f>入力シート!AO36</f>
        <v>0</v>
      </c>
      <c r="AP36" s="345"/>
      <c r="AQ36" s="345"/>
      <c r="AR36" s="346"/>
      <c r="AS36" s="381">
        <f>入力シート!AS36</f>
        <v>0</v>
      </c>
      <c r="AT36" s="304"/>
      <c r="AU36" s="304">
        <f>入力シート!AU36</f>
        <v>0</v>
      </c>
      <c r="AV36" s="353"/>
      <c r="AW36" s="376">
        <f>入力シート!AW36</f>
        <v>0</v>
      </c>
      <c r="AX36" s="377"/>
      <c r="AY36" s="377"/>
      <c r="AZ36" s="378"/>
      <c r="BA36" s="372">
        <f>入力シート!BA36</f>
        <v>0</v>
      </c>
      <c r="BB36" s="373"/>
      <c r="BC36" s="304">
        <f>入力シート!BC36</f>
        <v>0</v>
      </c>
      <c r="BD36" s="374"/>
      <c r="BE36" s="34"/>
      <c r="BF36" s="318"/>
      <c r="BG36" s="113"/>
      <c r="BH36" s="113"/>
      <c r="BI36" s="113"/>
      <c r="BJ36" s="113"/>
      <c r="BK36" s="38" t="s">
        <v>15</v>
      </c>
      <c r="BL36" s="311" t="e">
        <f>VLOOKUP("5R",WORK1!C4:E53,2,FALSE)</f>
        <v>#N/A</v>
      </c>
      <c r="BM36" s="312"/>
      <c r="BN36" s="312"/>
      <c r="BO36" s="312"/>
      <c r="BP36" s="312"/>
      <c r="BQ36" s="312"/>
      <c r="BR36" s="313"/>
      <c r="BS36" s="307"/>
      <c r="BT36" s="112"/>
      <c r="BU36" s="112"/>
      <c r="BV36" s="112"/>
      <c r="BW36" s="112"/>
      <c r="BX36" s="59">
        <v>5</v>
      </c>
      <c r="BY36" s="300" t="e">
        <f>VLOOKUP("B5",WORK1!I4:K53,2,FALSE)</f>
        <v>#N/A</v>
      </c>
      <c r="BZ36" s="301"/>
      <c r="CA36" s="301"/>
      <c r="CB36" s="301"/>
      <c r="CC36" s="301"/>
      <c r="CD36" s="301"/>
      <c r="CE36" s="301"/>
      <c r="CF36" s="307"/>
      <c r="CG36" s="112"/>
      <c r="CH36" s="112"/>
      <c r="CI36" s="112"/>
      <c r="CJ36" s="112"/>
      <c r="CK36" s="59">
        <v>3</v>
      </c>
      <c r="CL36" s="300" t="e">
        <f>VLOOKUP("B3",WORK1!O4:Q53,2,FALSE)</f>
        <v>#N/A</v>
      </c>
      <c r="CM36" s="301"/>
      <c r="CN36" s="301"/>
      <c r="CO36" s="301"/>
      <c r="CP36" s="301"/>
      <c r="CQ36" s="301"/>
      <c r="CR36" s="302"/>
    </row>
    <row r="37" spans="1:96" x14ac:dyDescent="0.15">
      <c r="A37" s="328">
        <v>16</v>
      </c>
      <c r="B37" s="329"/>
      <c r="C37" s="194">
        <f>入力シート!C37</f>
        <v>0</v>
      </c>
      <c r="D37" s="195"/>
      <c r="E37" s="195"/>
      <c r="F37" s="195"/>
      <c r="G37" s="195"/>
      <c r="H37" s="195"/>
      <c r="I37" s="196"/>
      <c r="J37" s="360">
        <f>入力シート!J37</f>
        <v>0</v>
      </c>
      <c r="K37" s="361"/>
      <c r="L37" s="361"/>
      <c r="M37" s="361"/>
      <c r="N37" s="361"/>
      <c r="O37" s="361"/>
      <c r="P37" s="362"/>
      <c r="Q37" s="350">
        <f>入力シート!Q37</f>
        <v>0</v>
      </c>
      <c r="R37" s="351"/>
      <c r="S37" s="351"/>
      <c r="T37" s="351"/>
      <c r="U37" s="351"/>
      <c r="V37" s="351"/>
      <c r="W37" s="351"/>
      <c r="X37" s="351"/>
      <c r="Y37" s="352"/>
      <c r="Z37" s="303">
        <f>入力シート!Z37</f>
        <v>0</v>
      </c>
      <c r="AA37" s="304"/>
      <c r="AB37" s="304"/>
      <c r="AC37" s="305">
        <f>入力シート!AC37</f>
        <v>0</v>
      </c>
      <c r="AD37" s="304"/>
      <c r="AE37" s="305">
        <f>入力シート!AE37</f>
        <v>0</v>
      </c>
      <c r="AF37" s="353"/>
      <c r="AG37" s="344">
        <f>入力シート!AG37</f>
        <v>0</v>
      </c>
      <c r="AH37" s="345"/>
      <c r="AI37" s="345"/>
      <c r="AJ37" s="346"/>
      <c r="AK37" s="333">
        <f>入力シート!AK37</f>
        <v>0</v>
      </c>
      <c r="AL37" s="304"/>
      <c r="AM37" s="304">
        <f>入力シート!AM37</f>
        <v>0</v>
      </c>
      <c r="AN37" s="334"/>
      <c r="AO37" s="344">
        <f>入力シート!AO37</f>
        <v>0</v>
      </c>
      <c r="AP37" s="345"/>
      <c r="AQ37" s="345"/>
      <c r="AR37" s="346"/>
      <c r="AS37" s="381">
        <f>入力シート!AS37</f>
        <v>0</v>
      </c>
      <c r="AT37" s="304"/>
      <c r="AU37" s="304">
        <f>入力シート!AU37</f>
        <v>0</v>
      </c>
      <c r="AV37" s="353"/>
      <c r="AW37" s="376">
        <f>入力シート!AW37</f>
        <v>0</v>
      </c>
      <c r="AX37" s="377"/>
      <c r="AY37" s="377"/>
      <c r="AZ37" s="378"/>
      <c r="BA37" s="372">
        <f>入力シート!BA37</f>
        <v>0</v>
      </c>
      <c r="BB37" s="373"/>
      <c r="BC37" s="304">
        <f>入力シート!BC37</f>
        <v>0</v>
      </c>
      <c r="BD37" s="374"/>
      <c r="BE37" s="34"/>
      <c r="BF37" s="307">
        <v>6</v>
      </c>
      <c r="BG37" s="293" t="e">
        <f>VLOOKUP("61",WORK1!C4:E53,3,FALSE)</f>
        <v>#N/A</v>
      </c>
      <c r="BH37" s="293"/>
      <c r="BI37" s="293"/>
      <c r="BJ37" s="293"/>
      <c r="BK37" s="40">
        <v>1</v>
      </c>
      <c r="BL37" s="406" t="e">
        <f>VLOOKUP("61",WORK1!C4:E53,2,FALSE)</f>
        <v>#N/A</v>
      </c>
      <c r="BM37" s="407"/>
      <c r="BN37" s="407"/>
      <c r="BO37" s="407"/>
      <c r="BP37" s="407"/>
      <c r="BQ37" s="407"/>
      <c r="BR37" s="408"/>
      <c r="BS37" s="307"/>
      <c r="BT37" s="112"/>
      <c r="BU37" s="112"/>
      <c r="BV37" s="112"/>
      <c r="BW37" s="112"/>
      <c r="BX37" s="59">
        <v>6</v>
      </c>
      <c r="BY37" s="300" t="e">
        <f>VLOOKUP("B6",WORK1!I4:K53,2,FALSE)</f>
        <v>#N/A</v>
      </c>
      <c r="BZ37" s="301"/>
      <c r="CA37" s="301"/>
      <c r="CB37" s="301"/>
      <c r="CC37" s="301"/>
      <c r="CD37" s="301"/>
      <c r="CE37" s="301"/>
      <c r="CF37" s="307"/>
      <c r="CG37" s="112"/>
      <c r="CH37" s="112"/>
      <c r="CI37" s="112"/>
      <c r="CJ37" s="112"/>
      <c r="CK37" s="59">
        <v>4</v>
      </c>
      <c r="CL37" s="300" t="e">
        <f>VLOOKUP("B4",WORK1!O4:Q53,2,FALSE)</f>
        <v>#N/A</v>
      </c>
      <c r="CM37" s="301"/>
      <c r="CN37" s="301"/>
      <c r="CO37" s="301"/>
      <c r="CP37" s="301"/>
      <c r="CQ37" s="301"/>
      <c r="CR37" s="302"/>
    </row>
    <row r="38" spans="1:96" x14ac:dyDescent="0.15">
      <c r="A38" s="328">
        <v>17</v>
      </c>
      <c r="B38" s="329"/>
      <c r="C38" s="194">
        <f>入力シート!C38</f>
        <v>0</v>
      </c>
      <c r="D38" s="195"/>
      <c r="E38" s="195"/>
      <c r="F38" s="195"/>
      <c r="G38" s="195"/>
      <c r="H38" s="195"/>
      <c r="I38" s="196"/>
      <c r="J38" s="360">
        <f>入力シート!J38</f>
        <v>0</v>
      </c>
      <c r="K38" s="361"/>
      <c r="L38" s="361"/>
      <c r="M38" s="361"/>
      <c r="N38" s="361"/>
      <c r="O38" s="361"/>
      <c r="P38" s="362"/>
      <c r="Q38" s="350">
        <f>入力シート!Q38</f>
        <v>0</v>
      </c>
      <c r="R38" s="351"/>
      <c r="S38" s="351"/>
      <c r="T38" s="351"/>
      <c r="U38" s="351"/>
      <c r="V38" s="351"/>
      <c r="W38" s="351"/>
      <c r="X38" s="351"/>
      <c r="Y38" s="352"/>
      <c r="Z38" s="303">
        <f>入力シート!Z38</f>
        <v>0</v>
      </c>
      <c r="AA38" s="304"/>
      <c r="AB38" s="304"/>
      <c r="AC38" s="305">
        <f>入力シート!AC38</f>
        <v>0</v>
      </c>
      <c r="AD38" s="304"/>
      <c r="AE38" s="305">
        <f>入力シート!AE38</f>
        <v>0</v>
      </c>
      <c r="AF38" s="353"/>
      <c r="AG38" s="344">
        <f>入力シート!AG38</f>
        <v>0</v>
      </c>
      <c r="AH38" s="345"/>
      <c r="AI38" s="345"/>
      <c r="AJ38" s="346"/>
      <c r="AK38" s="333">
        <f>入力シート!AK38</f>
        <v>0</v>
      </c>
      <c r="AL38" s="304"/>
      <c r="AM38" s="304">
        <f>入力シート!AM38</f>
        <v>0</v>
      </c>
      <c r="AN38" s="334"/>
      <c r="AO38" s="344">
        <f>入力シート!AO38</f>
        <v>0</v>
      </c>
      <c r="AP38" s="345"/>
      <c r="AQ38" s="345"/>
      <c r="AR38" s="346"/>
      <c r="AS38" s="381">
        <f>入力シート!AS38</f>
        <v>0</v>
      </c>
      <c r="AT38" s="304"/>
      <c r="AU38" s="304">
        <f>入力シート!AU38</f>
        <v>0</v>
      </c>
      <c r="AV38" s="353"/>
      <c r="AW38" s="376">
        <f>入力シート!AW38</f>
        <v>0</v>
      </c>
      <c r="AX38" s="377"/>
      <c r="AY38" s="377"/>
      <c r="AZ38" s="378"/>
      <c r="BA38" s="372">
        <f>入力シート!BA38</f>
        <v>0</v>
      </c>
      <c r="BB38" s="373"/>
      <c r="BC38" s="304">
        <f>入力シート!BC38</f>
        <v>0</v>
      </c>
      <c r="BD38" s="374"/>
      <c r="BE38" s="34"/>
      <c r="BF38" s="307"/>
      <c r="BG38" s="112"/>
      <c r="BH38" s="112"/>
      <c r="BI38" s="112"/>
      <c r="BJ38" s="112"/>
      <c r="BK38" s="59">
        <v>2</v>
      </c>
      <c r="BL38" s="311" t="e">
        <f>VLOOKUP("62",WORK1!C4:E53,2,FALSE)</f>
        <v>#N/A</v>
      </c>
      <c r="BM38" s="312"/>
      <c r="BN38" s="312"/>
      <c r="BO38" s="312"/>
      <c r="BP38" s="312"/>
      <c r="BQ38" s="312"/>
      <c r="BR38" s="313"/>
      <c r="BS38" s="307"/>
      <c r="BT38" s="112"/>
      <c r="BU38" s="112"/>
      <c r="BV38" s="112"/>
      <c r="BW38" s="112"/>
      <c r="BX38" s="59">
        <v>7</v>
      </c>
      <c r="BY38" s="300" t="e">
        <f>VLOOKUP("B7",WORK1!I4:K53,2,FALSE)</f>
        <v>#N/A</v>
      </c>
      <c r="BZ38" s="301"/>
      <c r="CA38" s="301"/>
      <c r="CB38" s="301"/>
      <c r="CC38" s="301"/>
      <c r="CD38" s="301"/>
      <c r="CE38" s="301"/>
      <c r="CF38" s="307"/>
      <c r="CG38" s="112"/>
      <c r="CH38" s="112"/>
      <c r="CI38" s="112"/>
      <c r="CJ38" s="112"/>
      <c r="CK38" s="59">
        <v>5</v>
      </c>
      <c r="CL38" s="300" t="e">
        <f>VLOOKUP("B5",WORK1!O4:Q53,2,FALSE)</f>
        <v>#N/A</v>
      </c>
      <c r="CM38" s="301"/>
      <c r="CN38" s="301"/>
      <c r="CO38" s="301"/>
      <c r="CP38" s="301"/>
      <c r="CQ38" s="301"/>
      <c r="CR38" s="302"/>
    </row>
    <row r="39" spans="1:96" x14ac:dyDescent="0.15">
      <c r="A39" s="328">
        <v>18</v>
      </c>
      <c r="B39" s="329"/>
      <c r="C39" s="194">
        <f>入力シート!C39</f>
        <v>0</v>
      </c>
      <c r="D39" s="195"/>
      <c r="E39" s="195"/>
      <c r="F39" s="195"/>
      <c r="G39" s="195"/>
      <c r="H39" s="195"/>
      <c r="I39" s="196"/>
      <c r="J39" s="360">
        <f>入力シート!J39</f>
        <v>0</v>
      </c>
      <c r="K39" s="361"/>
      <c r="L39" s="361"/>
      <c r="M39" s="361"/>
      <c r="N39" s="361"/>
      <c r="O39" s="361"/>
      <c r="P39" s="362"/>
      <c r="Q39" s="350">
        <f>入力シート!Q39</f>
        <v>0</v>
      </c>
      <c r="R39" s="351"/>
      <c r="S39" s="351"/>
      <c r="T39" s="351"/>
      <c r="U39" s="351"/>
      <c r="V39" s="351"/>
      <c r="W39" s="351"/>
      <c r="X39" s="351"/>
      <c r="Y39" s="352"/>
      <c r="Z39" s="303">
        <f>入力シート!Z39</f>
        <v>0</v>
      </c>
      <c r="AA39" s="304"/>
      <c r="AB39" s="304"/>
      <c r="AC39" s="305">
        <f>入力シート!AC39</f>
        <v>0</v>
      </c>
      <c r="AD39" s="304"/>
      <c r="AE39" s="305">
        <f>入力シート!AE39</f>
        <v>0</v>
      </c>
      <c r="AF39" s="353"/>
      <c r="AG39" s="344">
        <f>入力シート!AG39</f>
        <v>0</v>
      </c>
      <c r="AH39" s="345"/>
      <c r="AI39" s="345"/>
      <c r="AJ39" s="346"/>
      <c r="AK39" s="333">
        <f>入力シート!AK39</f>
        <v>0</v>
      </c>
      <c r="AL39" s="304"/>
      <c r="AM39" s="304">
        <f>入力シート!AM39</f>
        <v>0</v>
      </c>
      <c r="AN39" s="334"/>
      <c r="AO39" s="344">
        <f>入力シート!AO39</f>
        <v>0</v>
      </c>
      <c r="AP39" s="345"/>
      <c r="AQ39" s="345"/>
      <c r="AR39" s="346"/>
      <c r="AS39" s="381">
        <f>入力シート!AS39</f>
        <v>0</v>
      </c>
      <c r="AT39" s="304"/>
      <c r="AU39" s="304">
        <f>入力シート!AU39</f>
        <v>0</v>
      </c>
      <c r="AV39" s="353"/>
      <c r="AW39" s="376">
        <f>入力シート!AW39</f>
        <v>0</v>
      </c>
      <c r="AX39" s="377"/>
      <c r="AY39" s="377"/>
      <c r="AZ39" s="378"/>
      <c r="BA39" s="372">
        <f>入力シート!BA39</f>
        <v>0</v>
      </c>
      <c r="BB39" s="373"/>
      <c r="BC39" s="304">
        <f>入力シート!BC39</f>
        <v>0</v>
      </c>
      <c r="BD39" s="374"/>
      <c r="BE39" s="34"/>
      <c r="BF39" s="318"/>
      <c r="BG39" s="113"/>
      <c r="BH39" s="113"/>
      <c r="BI39" s="113"/>
      <c r="BJ39" s="113"/>
      <c r="BK39" s="38" t="s">
        <v>15</v>
      </c>
      <c r="BL39" s="311" t="e">
        <f>VLOOKUP("6R",WORK1!C4:E53,2,FALSE)</f>
        <v>#N/A</v>
      </c>
      <c r="BM39" s="312"/>
      <c r="BN39" s="312"/>
      <c r="BO39" s="312"/>
      <c r="BP39" s="312"/>
      <c r="BQ39" s="312"/>
      <c r="BR39" s="313"/>
      <c r="BS39" s="307"/>
      <c r="BT39" s="112"/>
      <c r="BU39" s="112"/>
      <c r="BV39" s="112"/>
      <c r="BW39" s="112"/>
      <c r="BX39" s="59">
        <v>8</v>
      </c>
      <c r="BY39" s="300" t="e">
        <f>VLOOKUP("B8",WORK1!I4:K53,2,FALSE)</f>
        <v>#N/A</v>
      </c>
      <c r="BZ39" s="301"/>
      <c r="CA39" s="301"/>
      <c r="CB39" s="301"/>
      <c r="CC39" s="301"/>
      <c r="CD39" s="301"/>
      <c r="CE39" s="301"/>
      <c r="CF39" s="307"/>
      <c r="CG39" s="112"/>
      <c r="CH39" s="112"/>
      <c r="CI39" s="112"/>
      <c r="CJ39" s="112"/>
      <c r="CK39" s="59">
        <v>6</v>
      </c>
      <c r="CL39" s="300" t="e">
        <f>VLOOKUP("B6",WORK1!O4:Q53,2,FALSE)</f>
        <v>#N/A</v>
      </c>
      <c r="CM39" s="301"/>
      <c r="CN39" s="301"/>
      <c r="CO39" s="301"/>
      <c r="CP39" s="301"/>
      <c r="CQ39" s="301"/>
      <c r="CR39" s="302"/>
    </row>
    <row r="40" spans="1:96" x14ac:dyDescent="0.15">
      <c r="A40" s="328">
        <v>19</v>
      </c>
      <c r="B40" s="329"/>
      <c r="C40" s="194">
        <f>入力シート!C40</f>
        <v>0</v>
      </c>
      <c r="D40" s="195"/>
      <c r="E40" s="195"/>
      <c r="F40" s="195"/>
      <c r="G40" s="195"/>
      <c r="H40" s="195"/>
      <c r="I40" s="196"/>
      <c r="J40" s="360">
        <f>入力シート!J40</f>
        <v>0</v>
      </c>
      <c r="K40" s="361"/>
      <c r="L40" s="361"/>
      <c r="M40" s="361"/>
      <c r="N40" s="361"/>
      <c r="O40" s="361"/>
      <c r="P40" s="362"/>
      <c r="Q40" s="350">
        <f>入力シート!Q40</f>
        <v>0</v>
      </c>
      <c r="R40" s="351"/>
      <c r="S40" s="351"/>
      <c r="T40" s="351"/>
      <c r="U40" s="351"/>
      <c r="V40" s="351"/>
      <c r="W40" s="351"/>
      <c r="X40" s="351"/>
      <c r="Y40" s="352"/>
      <c r="Z40" s="303">
        <f>入力シート!Z40</f>
        <v>0</v>
      </c>
      <c r="AA40" s="304"/>
      <c r="AB40" s="304"/>
      <c r="AC40" s="305">
        <f>入力シート!AC40</f>
        <v>0</v>
      </c>
      <c r="AD40" s="304"/>
      <c r="AE40" s="305">
        <f>入力シート!AE40</f>
        <v>0</v>
      </c>
      <c r="AF40" s="353"/>
      <c r="AG40" s="344">
        <f>入力シート!AG40</f>
        <v>0</v>
      </c>
      <c r="AH40" s="345"/>
      <c r="AI40" s="345"/>
      <c r="AJ40" s="346"/>
      <c r="AK40" s="333">
        <f>入力シート!AK40</f>
        <v>0</v>
      </c>
      <c r="AL40" s="304"/>
      <c r="AM40" s="304">
        <f>入力シート!AM40</f>
        <v>0</v>
      </c>
      <c r="AN40" s="334"/>
      <c r="AO40" s="344">
        <f>入力シート!AO40</f>
        <v>0</v>
      </c>
      <c r="AP40" s="345"/>
      <c r="AQ40" s="345"/>
      <c r="AR40" s="346"/>
      <c r="AS40" s="381">
        <f>入力シート!AS40</f>
        <v>0</v>
      </c>
      <c r="AT40" s="304"/>
      <c r="AU40" s="304">
        <f>入力シート!AU40</f>
        <v>0</v>
      </c>
      <c r="AV40" s="353"/>
      <c r="AW40" s="376">
        <f>入力シート!AW40</f>
        <v>0</v>
      </c>
      <c r="AX40" s="377"/>
      <c r="AY40" s="377"/>
      <c r="AZ40" s="378"/>
      <c r="BA40" s="372">
        <f>入力シート!BA40</f>
        <v>0</v>
      </c>
      <c r="BB40" s="373"/>
      <c r="BC40" s="304">
        <f>入力シート!BC40</f>
        <v>0</v>
      </c>
      <c r="BD40" s="374"/>
      <c r="BE40" s="34"/>
      <c r="BF40" s="307">
        <v>7</v>
      </c>
      <c r="BG40" s="293" t="e">
        <f>VLOOKUP("71",WORK1!C4:E53,3,FALSE)</f>
        <v>#N/A</v>
      </c>
      <c r="BH40" s="293"/>
      <c r="BI40" s="293"/>
      <c r="BJ40" s="293"/>
      <c r="BK40" s="40">
        <v>1</v>
      </c>
      <c r="BL40" s="406" t="e">
        <f>VLOOKUP("71",WORK1!C4:E53,2,FALSE)</f>
        <v>#N/A</v>
      </c>
      <c r="BM40" s="407"/>
      <c r="BN40" s="407"/>
      <c r="BO40" s="407"/>
      <c r="BP40" s="407"/>
      <c r="BQ40" s="407"/>
      <c r="BR40" s="408"/>
      <c r="BS40" s="307"/>
      <c r="BT40" s="112"/>
      <c r="BU40" s="112"/>
      <c r="BV40" s="112"/>
      <c r="BW40" s="112"/>
      <c r="BX40" s="39" t="s">
        <v>13</v>
      </c>
      <c r="BY40" s="300" t="e">
        <f>VLOOKUP("BR1",WORK1!I4:K53,2,FALSE)</f>
        <v>#N/A</v>
      </c>
      <c r="BZ40" s="301"/>
      <c r="CA40" s="301"/>
      <c r="CB40" s="301"/>
      <c r="CC40" s="301"/>
      <c r="CD40" s="301"/>
      <c r="CE40" s="301"/>
      <c r="CF40" s="307"/>
      <c r="CG40" s="112"/>
      <c r="CH40" s="112"/>
      <c r="CI40" s="112"/>
      <c r="CJ40" s="112"/>
      <c r="CK40" s="59">
        <v>7</v>
      </c>
      <c r="CL40" s="300" t="e">
        <f>VLOOKUP("B7",WORK1!O4:Q53,2,FALSE)</f>
        <v>#N/A</v>
      </c>
      <c r="CM40" s="301"/>
      <c r="CN40" s="301"/>
      <c r="CO40" s="301"/>
      <c r="CP40" s="301"/>
      <c r="CQ40" s="301"/>
      <c r="CR40" s="302"/>
    </row>
    <row r="41" spans="1:96" x14ac:dyDescent="0.15">
      <c r="A41" s="328">
        <v>20</v>
      </c>
      <c r="B41" s="329"/>
      <c r="C41" s="194">
        <f>入力シート!C41</f>
        <v>0</v>
      </c>
      <c r="D41" s="195"/>
      <c r="E41" s="195"/>
      <c r="F41" s="195"/>
      <c r="G41" s="195"/>
      <c r="H41" s="195"/>
      <c r="I41" s="196"/>
      <c r="J41" s="360">
        <f>入力シート!J41</f>
        <v>0</v>
      </c>
      <c r="K41" s="361"/>
      <c r="L41" s="361"/>
      <c r="M41" s="361"/>
      <c r="N41" s="361"/>
      <c r="O41" s="361"/>
      <c r="P41" s="362"/>
      <c r="Q41" s="350">
        <f>入力シート!Q41</f>
        <v>0</v>
      </c>
      <c r="R41" s="351"/>
      <c r="S41" s="351"/>
      <c r="T41" s="351"/>
      <c r="U41" s="351"/>
      <c r="V41" s="351"/>
      <c r="W41" s="351"/>
      <c r="X41" s="351"/>
      <c r="Y41" s="352"/>
      <c r="Z41" s="303">
        <f>入力シート!Z41</f>
        <v>0</v>
      </c>
      <c r="AA41" s="304"/>
      <c r="AB41" s="304"/>
      <c r="AC41" s="305">
        <f>入力シート!AC41</f>
        <v>0</v>
      </c>
      <c r="AD41" s="304"/>
      <c r="AE41" s="305">
        <f>入力シート!AE41</f>
        <v>0</v>
      </c>
      <c r="AF41" s="353"/>
      <c r="AG41" s="344">
        <f>入力シート!AG41</f>
        <v>0</v>
      </c>
      <c r="AH41" s="345"/>
      <c r="AI41" s="345"/>
      <c r="AJ41" s="346"/>
      <c r="AK41" s="333">
        <f>入力シート!AK41</f>
        <v>0</v>
      </c>
      <c r="AL41" s="304"/>
      <c r="AM41" s="304">
        <f>入力シート!AM41</f>
        <v>0</v>
      </c>
      <c r="AN41" s="334"/>
      <c r="AO41" s="344">
        <f>入力シート!AO41</f>
        <v>0</v>
      </c>
      <c r="AP41" s="345"/>
      <c r="AQ41" s="345"/>
      <c r="AR41" s="346"/>
      <c r="AS41" s="381">
        <f>入力シート!AS41</f>
        <v>0</v>
      </c>
      <c r="AT41" s="304"/>
      <c r="AU41" s="304">
        <f>入力シート!AU41</f>
        <v>0</v>
      </c>
      <c r="AV41" s="353"/>
      <c r="AW41" s="376">
        <f>入力シート!AW41</f>
        <v>0</v>
      </c>
      <c r="AX41" s="377"/>
      <c r="AY41" s="377"/>
      <c r="AZ41" s="378"/>
      <c r="BA41" s="372">
        <f>入力シート!BA41</f>
        <v>0</v>
      </c>
      <c r="BB41" s="373"/>
      <c r="BC41" s="304">
        <f>入力シート!BC41</f>
        <v>0</v>
      </c>
      <c r="BD41" s="374"/>
      <c r="BE41" s="34"/>
      <c r="BF41" s="307"/>
      <c r="BG41" s="112"/>
      <c r="BH41" s="112"/>
      <c r="BI41" s="112"/>
      <c r="BJ41" s="112"/>
      <c r="BK41" s="59">
        <v>2</v>
      </c>
      <c r="BL41" s="311" t="e">
        <f>VLOOKUP("72",WORK1!C4:E53,2,FALSE)</f>
        <v>#N/A</v>
      </c>
      <c r="BM41" s="312"/>
      <c r="BN41" s="312"/>
      <c r="BO41" s="312"/>
      <c r="BP41" s="312"/>
      <c r="BQ41" s="312"/>
      <c r="BR41" s="313"/>
      <c r="BS41" s="318"/>
      <c r="BT41" s="113"/>
      <c r="BU41" s="113"/>
      <c r="BV41" s="113"/>
      <c r="BW41" s="113"/>
      <c r="BX41" s="39" t="s">
        <v>14</v>
      </c>
      <c r="BY41" s="300" t="e">
        <f>VLOOKUP("BR2",WORK1!I4:K53,2,FALSE)</f>
        <v>#N/A</v>
      </c>
      <c r="BZ41" s="301"/>
      <c r="CA41" s="301"/>
      <c r="CB41" s="301"/>
      <c r="CC41" s="301"/>
      <c r="CD41" s="301"/>
      <c r="CE41" s="301"/>
      <c r="CF41" s="307"/>
      <c r="CG41" s="112"/>
      <c r="CH41" s="112"/>
      <c r="CI41" s="112"/>
      <c r="CJ41" s="112"/>
      <c r="CK41" s="59">
        <v>8</v>
      </c>
      <c r="CL41" s="300" t="e">
        <f>VLOOKUP("B8",WORK1!O4:Q53,2,FALSE)</f>
        <v>#N/A</v>
      </c>
      <c r="CM41" s="301"/>
      <c r="CN41" s="301"/>
      <c r="CO41" s="301"/>
      <c r="CP41" s="301"/>
      <c r="CQ41" s="301"/>
      <c r="CR41" s="302"/>
    </row>
    <row r="42" spans="1:96" x14ac:dyDescent="0.15">
      <c r="A42" s="328">
        <v>21</v>
      </c>
      <c r="B42" s="329"/>
      <c r="C42" s="194">
        <f>入力シート!C42</f>
        <v>0</v>
      </c>
      <c r="D42" s="195"/>
      <c r="E42" s="195"/>
      <c r="F42" s="195"/>
      <c r="G42" s="195"/>
      <c r="H42" s="195"/>
      <c r="I42" s="196"/>
      <c r="J42" s="360">
        <f>入力シート!J42</f>
        <v>0</v>
      </c>
      <c r="K42" s="361"/>
      <c r="L42" s="361"/>
      <c r="M42" s="361"/>
      <c r="N42" s="361"/>
      <c r="O42" s="361"/>
      <c r="P42" s="362"/>
      <c r="Q42" s="350">
        <f>入力シート!Q42</f>
        <v>0</v>
      </c>
      <c r="R42" s="351"/>
      <c r="S42" s="351"/>
      <c r="T42" s="351"/>
      <c r="U42" s="351"/>
      <c r="V42" s="351"/>
      <c r="W42" s="351"/>
      <c r="X42" s="351"/>
      <c r="Y42" s="352"/>
      <c r="Z42" s="303">
        <f>入力シート!Z42</f>
        <v>0</v>
      </c>
      <c r="AA42" s="304"/>
      <c r="AB42" s="304"/>
      <c r="AC42" s="305">
        <f>入力シート!AC42</f>
        <v>0</v>
      </c>
      <c r="AD42" s="304"/>
      <c r="AE42" s="305">
        <f>入力シート!AE42</f>
        <v>0</v>
      </c>
      <c r="AF42" s="353"/>
      <c r="AG42" s="344">
        <f>入力シート!AG42</f>
        <v>0</v>
      </c>
      <c r="AH42" s="345"/>
      <c r="AI42" s="345"/>
      <c r="AJ42" s="346"/>
      <c r="AK42" s="333">
        <f>入力シート!AK42</f>
        <v>0</v>
      </c>
      <c r="AL42" s="304"/>
      <c r="AM42" s="304">
        <f>入力シート!AM42</f>
        <v>0</v>
      </c>
      <c r="AN42" s="334"/>
      <c r="AO42" s="344">
        <f>入力シート!AO42</f>
        <v>0</v>
      </c>
      <c r="AP42" s="345"/>
      <c r="AQ42" s="345"/>
      <c r="AR42" s="346"/>
      <c r="AS42" s="381">
        <f>入力シート!AS42</f>
        <v>0</v>
      </c>
      <c r="AT42" s="304"/>
      <c r="AU42" s="304">
        <f>入力シート!AU42</f>
        <v>0</v>
      </c>
      <c r="AV42" s="353"/>
      <c r="AW42" s="376">
        <f>入力シート!AW42</f>
        <v>0</v>
      </c>
      <c r="AX42" s="377"/>
      <c r="AY42" s="377"/>
      <c r="AZ42" s="378"/>
      <c r="BA42" s="372">
        <f>入力シート!BA42</f>
        <v>0</v>
      </c>
      <c r="BB42" s="373"/>
      <c r="BC42" s="304">
        <f>入力シート!BC42</f>
        <v>0</v>
      </c>
      <c r="BD42" s="374"/>
      <c r="BE42" s="34"/>
      <c r="BF42" s="318"/>
      <c r="BG42" s="113"/>
      <c r="BH42" s="113"/>
      <c r="BI42" s="113"/>
      <c r="BJ42" s="113"/>
      <c r="BK42" s="38" t="s">
        <v>15</v>
      </c>
      <c r="BL42" s="311" t="e">
        <f>VLOOKUP("7R",WORK1!C4:E53,2,FALSE)</f>
        <v>#N/A</v>
      </c>
      <c r="BM42" s="312"/>
      <c r="BN42" s="312"/>
      <c r="BO42" s="312"/>
      <c r="BP42" s="312"/>
      <c r="BQ42" s="312"/>
      <c r="BR42" s="313"/>
      <c r="BS42" s="317" t="s">
        <v>138</v>
      </c>
      <c r="BT42" s="112" t="e">
        <f>VLOOKUP("C1",WORK1!I4:J53,3,FALSE)</f>
        <v>#N/A</v>
      </c>
      <c r="BU42" s="112"/>
      <c r="BV42" s="112"/>
      <c r="BW42" s="112"/>
      <c r="BX42" s="59">
        <v>1</v>
      </c>
      <c r="BY42" s="300" t="e">
        <f>VLOOKUP("C1",WORK1!I4:K53,2,FALSE)</f>
        <v>#N/A</v>
      </c>
      <c r="BZ42" s="301"/>
      <c r="CA42" s="301"/>
      <c r="CB42" s="301"/>
      <c r="CC42" s="301"/>
      <c r="CD42" s="301"/>
      <c r="CE42" s="301"/>
      <c r="CF42" s="307"/>
      <c r="CG42" s="112"/>
      <c r="CH42" s="112"/>
      <c r="CI42" s="112"/>
      <c r="CJ42" s="112"/>
      <c r="CK42" s="59">
        <v>9</v>
      </c>
      <c r="CL42" s="300" t="e">
        <f>VLOOKUP("B9",WORK1!O4:Q53,2,FALSE)</f>
        <v>#N/A</v>
      </c>
      <c r="CM42" s="301"/>
      <c r="CN42" s="301"/>
      <c r="CO42" s="301"/>
      <c r="CP42" s="301"/>
      <c r="CQ42" s="301"/>
      <c r="CR42" s="302"/>
    </row>
    <row r="43" spans="1:96" x14ac:dyDescent="0.15">
      <c r="A43" s="328">
        <v>22</v>
      </c>
      <c r="B43" s="329"/>
      <c r="C43" s="194">
        <f>入力シート!C43</f>
        <v>0</v>
      </c>
      <c r="D43" s="195"/>
      <c r="E43" s="195"/>
      <c r="F43" s="195"/>
      <c r="G43" s="195"/>
      <c r="H43" s="195"/>
      <c r="I43" s="196"/>
      <c r="J43" s="360">
        <f>入力シート!J43</f>
        <v>0</v>
      </c>
      <c r="K43" s="361"/>
      <c r="L43" s="361"/>
      <c r="M43" s="361"/>
      <c r="N43" s="361"/>
      <c r="O43" s="361"/>
      <c r="P43" s="362"/>
      <c r="Q43" s="350">
        <f>入力シート!Q43</f>
        <v>0</v>
      </c>
      <c r="R43" s="351"/>
      <c r="S43" s="351"/>
      <c r="T43" s="351"/>
      <c r="U43" s="351"/>
      <c r="V43" s="351"/>
      <c r="W43" s="351"/>
      <c r="X43" s="351"/>
      <c r="Y43" s="352"/>
      <c r="Z43" s="303">
        <f>入力シート!Z43</f>
        <v>0</v>
      </c>
      <c r="AA43" s="304"/>
      <c r="AB43" s="304"/>
      <c r="AC43" s="305">
        <f>入力シート!AC43</f>
        <v>0</v>
      </c>
      <c r="AD43" s="304"/>
      <c r="AE43" s="305">
        <f>入力シート!AE43</f>
        <v>0</v>
      </c>
      <c r="AF43" s="353"/>
      <c r="AG43" s="344">
        <f>入力シート!AG43</f>
        <v>0</v>
      </c>
      <c r="AH43" s="345"/>
      <c r="AI43" s="345"/>
      <c r="AJ43" s="346"/>
      <c r="AK43" s="333">
        <f>入力シート!AK43</f>
        <v>0</v>
      </c>
      <c r="AL43" s="304"/>
      <c r="AM43" s="304">
        <f>入力シート!AM43</f>
        <v>0</v>
      </c>
      <c r="AN43" s="334"/>
      <c r="AO43" s="344">
        <f>入力シート!AO43</f>
        <v>0</v>
      </c>
      <c r="AP43" s="345"/>
      <c r="AQ43" s="345"/>
      <c r="AR43" s="346"/>
      <c r="AS43" s="381">
        <f>入力シート!AS43</f>
        <v>0</v>
      </c>
      <c r="AT43" s="304"/>
      <c r="AU43" s="304">
        <f>入力シート!AU43</f>
        <v>0</v>
      </c>
      <c r="AV43" s="353"/>
      <c r="AW43" s="376">
        <f>入力シート!AW43</f>
        <v>0</v>
      </c>
      <c r="AX43" s="377"/>
      <c r="AY43" s="377"/>
      <c r="AZ43" s="378"/>
      <c r="BA43" s="372">
        <f>入力シート!BA43</f>
        <v>0</v>
      </c>
      <c r="BB43" s="373"/>
      <c r="BC43" s="304">
        <f>入力シート!BC43</f>
        <v>0</v>
      </c>
      <c r="BD43" s="374"/>
      <c r="BE43" s="34"/>
      <c r="BF43" s="307">
        <v>8</v>
      </c>
      <c r="BG43" s="293" t="e">
        <f>VLOOKUP("1",WORK1!C4:E53,3,FALSE)</f>
        <v>#N/A</v>
      </c>
      <c r="BH43" s="293"/>
      <c r="BI43" s="293"/>
      <c r="BJ43" s="293"/>
      <c r="BK43" s="40">
        <v>1</v>
      </c>
      <c r="BL43" s="406" t="e">
        <f>VLOOKUP("81",WORK1!C4:E53,2,FALSE)</f>
        <v>#N/A</v>
      </c>
      <c r="BM43" s="407"/>
      <c r="BN43" s="407"/>
      <c r="BO43" s="407"/>
      <c r="BP43" s="407"/>
      <c r="BQ43" s="407"/>
      <c r="BR43" s="408"/>
      <c r="BS43" s="307"/>
      <c r="BT43" s="112"/>
      <c r="BU43" s="112"/>
      <c r="BV43" s="112"/>
      <c r="BW43" s="112"/>
      <c r="BX43" s="59">
        <v>2</v>
      </c>
      <c r="BY43" s="300" t="e">
        <f>VLOOKUP("C2",WORK1!I4:K53,2,FALSE)</f>
        <v>#N/A</v>
      </c>
      <c r="BZ43" s="301"/>
      <c r="CA43" s="301"/>
      <c r="CB43" s="301"/>
      <c r="CC43" s="301"/>
      <c r="CD43" s="301"/>
      <c r="CE43" s="301"/>
      <c r="CF43" s="307"/>
      <c r="CG43" s="112"/>
      <c r="CH43" s="112"/>
      <c r="CI43" s="112"/>
      <c r="CJ43" s="112"/>
      <c r="CK43" s="47">
        <v>10</v>
      </c>
      <c r="CL43" s="300" t="e">
        <f>VLOOKUP("B10",WORK1!O4:Q53,2,FALSE)</f>
        <v>#N/A</v>
      </c>
      <c r="CM43" s="301"/>
      <c r="CN43" s="301"/>
      <c r="CO43" s="301"/>
      <c r="CP43" s="301"/>
      <c r="CQ43" s="301"/>
      <c r="CR43" s="302"/>
    </row>
    <row r="44" spans="1:96" x14ac:dyDescent="0.15">
      <c r="A44" s="328">
        <v>23</v>
      </c>
      <c r="B44" s="329"/>
      <c r="C44" s="194">
        <f>入力シート!C44</f>
        <v>0</v>
      </c>
      <c r="D44" s="195"/>
      <c r="E44" s="195"/>
      <c r="F44" s="195"/>
      <c r="G44" s="195"/>
      <c r="H44" s="195"/>
      <c r="I44" s="196"/>
      <c r="J44" s="360">
        <f>入力シート!J44</f>
        <v>0</v>
      </c>
      <c r="K44" s="361"/>
      <c r="L44" s="361"/>
      <c r="M44" s="361"/>
      <c r="N44" s="361"/>
      <c r="O44" s="361"/>
      <c r="P44" s="362"/>
      <c r="Q44" s="350">
        <f>入力シート!Q44</f>
        <v>0</v>
      </c>
      <c r="R44" s="351"/>
      <c r="S44" s="351"/>
      <c r="T44" s="351"/>
      <c r="U44" s="351"/>
      <c r="V44" s="351"/>
      <c r="W44" s="351"/>
      <c r="X44" s="351"/>
      <c r="Y44" s="352"/>
      <c r="Z44" s="303">
        <f>入力シート!Z44</f>
        <v>0</v>
      </c>
      <c r="AA44" s="304"/>
      <c r="AB44" s="304"/>
      <c r="AC44" s="305">
        <f>入力シート!AC44</f>
        <v>0</v>
      </c>
      <c r="AD44" s="304"/>
      <c r="AE44" s="305">
        <f>入力シート!AE44</f>
        <v>0</v>
      </c>
      <c r="AF44" s="353"/>
      <c r="AG44" s="344">
        <f>入力シート!AG44</f>
        <v>0</v>
      </c>
      <c r="AH44" s="345"/>
      <c r="AI44" s="345"/>
      <c r="AJ44" s="346"/>
      <c r="AK44" s="333">
        <f>入力シート!AK44</f>
        <v>0</v>
      </c>
      <c r="AL44" s="304"/>
      <c r="AM44" s="304">
        <f>入力シート!AM44</f>
        <v>0</v>
      </c>
      <c r="AN44" s="334"/>
      <c r="AO44" s="344">
        <f>入力シート!AO44</f>
        <v>0</v>
      </c>
      <c r="AP44" s="345"/>
      <c r="AQ44" s="345"/>
      <c r="AR44" s="346"/>
      <c r="AS44" s="381">
        <f>入力シート!AS44</f>
        <v>0</v>
      </c>
      <c r="AT44" s="304"/>
      <c r="AU44" s="304">
        <f>入力シート!AU44</f>
        <v>0</v>
      </c>
      <c r="AV44" s="353"/>
      <c r="AW44" s="376">
        <f>入力シート!AW44</f>
        <v>0</v>
      </c>
      <c r="AX44" s="377"/>
      <c r="AY44" s="377"/>
      <c r="AZ44" s="378"/>
      <c r="BA44" s="372">
        <f>入力シート!BA44</f>
        <v>0</v>
      </c>
      <c r="BB44" s="373"/>
      <c r="BC44" s="304">
        <f>入力シート!BC44</f>
        <v>0</v>
      </c>
      <c r="BD44" s="374"/>
      <c r="BE44" s="34"/>
      <c r="BF44" s="307"/>
      <c r="BG44" s="112"/>
      <c r="BH44" s="112"/>
      <c r="BI44" s="112"/>
      <c r="BJ44" s="112"/>
      <c r="BK44" s="59">
        <v>2</v>
      </c>
      <c r="BL44" s="311" t="e">
        <f>VLOOKUP("82",WORK1!C4:E53,2,FALSE)</f>
        <v>#N/A</v>
      </c>
      <c r="BM44" s="312"/>
      <c r="BN44" s="312"/>
      <c r="BO44" s="312"/>
      <c r="BP44" s="312"/>
      <c r="BQ44" s="312"/>
      <c r="BR44" s="313"/>
      <c r="BS44" s="307"/>
      <c r="BT44" s="112"/>
      <c r="BU44" s="112"/>
      <c r="BV44" s="112"/>
      <c r="BW44" s="112"/>
      <c r="BX44" s="59">
        <v>3</v>
      </c>
      <c r="BY44" s="300" t="e">
        <f>VLOOKUP("C3",WORK1!I4:K53,2,FALSE)</f>
        <v>#N/A</v>
      </c>
      <c r="BZ44" s="301"/>
      <c r="CA44" s="301"/>
      <c r="CB44" s="301"/>
      <c r="CC44" s="301"/>
      <c r="CD44" s="301"/>
      <c r="CE44" s="301"/>
      <c r="CF44" s="307"/>
      <c r="CG44" s="112"/>
      <c r="CH44" s="112"/>
      <c r="CI44" s="112"/>
      <c r="CJ44" s="112"/>
      <c r="CK44" s="48" t="s">
        <v>148</v>
      </c>
      <c r="CL44" s="300" t="e">
        <f>VLOOKUP("BR1",WORK1!O4:Q53,2,FALSE)</f>
        <v>#N/A</v>
      </c>
      <c r="CM44" s="301"/>
      <c r="CN44" s="301"/>
      <c r="CO44" s="301"/>
      <c r="CP44" s="301"/>
      <c r="CQ44" s="301"/>
      <c r="CR44" s="302"/>
    </row>
    <row r="45" spans="1:96" x14ac:dyDescent="0.15">
      <c r="A45" s="328">
        <v>24</v>
      </c>
      <c r="B45" s="329"/>
      <c r="C45" s="194">
        <f>入力シート!C45</f>
        <v>0</v>
      </c>
      <c r="D45" s="195"/>
      <c r="E45" s="195"/>
      <c r="F45" s="195"/>
      <c r="G45" s="195"/>
      <c r="H45" s="195"/>
      <c r="I45" s="196"/>
      <c r="J45" s="360">
        <f>入力シート!J45</f>
        <v>0</v>
      </c>
      <c r="K45" s="361"/>
      <c r="L45" s="361"/>
      <c r="M45" s="361"/>
      <c r="N45" s="361"/>
      <c r="O45" s="361"/>
      <c r="P45" s="362"/>
      <c r="Q45" s="350">
        <f>入力シート!Q45</f>
        <v>0</v>
      </c>
      <c r="R45" s="351"/>
      <c r="S45" s="351"/>
      <c r="T45" s="351"/>
      <c r="U45" s="351"/>
      <c r="V45" s="351"/>
      <c r="W45" s="351"/>
      <c r="X45" s="351"/>
      <c r="Y45" s="352"/>
      <c r="Z45" s="303">
        <f>入力シート!Z45</f>
        <v>0</v>
      </c>
      <c r="AA45" s="304"/>
      <c r="AB45" s="304"/>
      <c r="AC45" s="305">
        <f>入力シート!AC45</f>
        <v>0</v>
      </c>
      <c r="AD45" s="304"/>
      <c r="AE45" s="305">
        <f>入力シート!AE45</f>
        <v>0</v>
      </c>
      <c r="AF45" s="353"/>
      <c r="AG45" s="344">
        <f>入力シート!AG45</f>
        <v>0</v>
      </c>
      <c r="AH45" s="345"/>
      <c r="AI45" s="345"/>
      <c r="AJ45" s="346"/>
      <c r="AK45" s="333">
        <f>入力シート!AK45</f>
        <v>0</v>
      </c>
      <c r="AL45" s="304"/>
      <c r="AM45" s="304">
        <f>入力シート!AM45</f>
        <v>0</v>
      </c>
      <c r="AN45" s="334"/>
      <c r="AO45" s="344">
        <f>入力シート!AO45</f>
        <v>0</v>
      </c>
      <c r="AP45" s="345"/>
      <c r="AQ45" s="345"/>
      <c r="AR45" s="346"/>
      <c r="AS45" s="381">
        <f>入力シート!AS45</f>
        <v>0</v>
      </c>
      <c r="AT45" s="304"/>
      <c r="AU45" s="304">
        <f>入力シート!AU45</f>
        <v>0</v>
      </c>
      <c r="AV45" s="353"/>
      <c r="AW45" s="376">
        <f>入力シート!AW45</f>
        <v>0</v>
      </c>
      <c r="AX45" s="377"/>
      <c r="AY45" s="377"/>
      <c r="AZ45" s="378"/>
      <c r="BA45" s="372">
        <f>入力シート!BA45</f>
        <v>0</v>
      </c>
      <c r="BB45" s="373"/>
      <c r="BC45" s="304">
        <f>入力シート!BC45</f>
        <v>0</v>
      </c>
      <c r="BD45" s="374"/>
      <c r="BE45" s="34"/>
      <c r="BF45" s="318"/>
      <c r="BG45" s="113"/>
      <c r="BH45" s="113"/>
      <c r="BI45" s="113"/>
      <c r="BJ45" s="113"/>
      <c r="BK45" s="38" t="s">
        <v>15</v>
      </c>
      <c r="BL45" s="311" t="e">
        <f>VLOOKUP("8R",WORK1!C4:E53,2,FALSE)</f>
        <v>#N/A</v>
      </c>
      <c r="BM45" s="312"/>
      <c r="BN45" s="312"/>
      <c r="BO45" s="312"/>
      <c r="BP45" s="312"/>
      <c r="BQ45" s="312"/>
      <c r="BR45" s="313"/>
      <c r="BS45" s="307"/>
      <c r="BT45" s="112"/>
      <c r="BU45" s="112"/>
      <c r="BV45" s="112"/>
      <c r="BW45" s="112"/>
      <c r="BX45" s="59">
        <v>4</v>
      </c>
      <c r="BY45" s="300" t="e">
        <f>VLOOKUP("C4",WORK1!I4:K53,2,FALSE)</f>
        <v>#N/A</v>
      </c>
      <c r="BZ45" s="301"/>
      <c r="CA45" s="301"/>
      <c r="CB45" s="301"/>
      <c r="CC45" s="301"/>
      <c r="CD45" s="301"/>
      <c r="CE45" s="301"/>
      <c r="CF45" s="318"/>
      <c r="CG45" s="113"/>
      <c r="CH45" s="113"/>
      <c r="CI45" s="113"/>
      <c r="CJ45" s="113"/>
      <c r="CK45" s="48" t="s">
        <v>149</v>
      </c>
      <c r="CL45" s="300" t="e">
        <f>VLOOKUP("BR2",WORK1!O4:Q53,2,FALSE)</f>
        <v>#N/A</v>
      </c>
      <c r="CM45" s="301"/>
      <c r="CN45" s="301"/>
      <c r="CO45" s="301"/>
      <c r="CP45" s="301"/>
      <c r="CQ45" s="301"/>
      <c r="CR45" s="302"/>
    </row>
    <row r="46" spans="1:96" x14ac:dyDescent="0.15">
      <c r="A46" s="328">
        <v>25</v>
      </c>
      <c r="B46" s="329"/>
      <c r="C46" s="194">
        <f>入力シート!C46</f>
        <v>0</v>
      </c>
      <c r="D46" s="195"/>
      <c r="E46" s="195"/>
      <c r="F46" s="195"/>
      <c r="G46" s="195"/>
      <c r="H46" s="195"/>
      <c r="I46" s="196"/>
      <c r="J46" s="360">
        <f>入力シート!J46</f>
        <v>0</v>
      </c>
      <c r="K46" s="361"/>
      <c r="L46" s="361"/>
      <c r="M46" s="361"/>
      <c r="N46" s="361"/>
      <c r="O46" s="361"/>
      <c r="P46" s="362"/>
      <c r="Q46" s="350">
        <f>入力シート!Q46</f>
        <v>0</v>
      </c>
      <c r="R46" s="351"/>
      <c r="S46" s="351"/>
      <c r="T46" s="351"/>
      <c r="U46" s="351"/>
      <c r="V46" s="351"/>
      <c r="W46" s="351"/>
      <c r="X46" s="351"/>
      <c r="Y46" s="352"/>
      <c r="Z46" s="303">
        <f>入力シート!Z46</f>
        <v>0</v>
      </c>
      <c r="AA46" s="304"/>
      <c r="AB46" s="304"/>
      <c r="AC46" s="305">
        <f>入力シート!AC46</f>
        <v>0</v>
      </c>
      <c r="AD46" s="304"/>
      <c r="AE46" s="305">
        <f>入力シート!AE46</f>
        <v>0</v>
      </c>
      <c r="AF46" s="353"/>
      <c r="AG46" s="344">
        <f>入力シート!AG46</f>
        <v>0</v>
      </c>
      <c r="AH46" s="345"/>
      <c r="AI46" s="345"/>
      <c r="AJ46" s="346"/>
      <c r="AK46" s="333">
        <f>入力シート!AK46</f>
        <v>0</v>
      </c>
      <c r="AL46" s="304"/>
      <c r="AM46" s="304">
        <f>入力シート!AM46</f>
        <v>0</v>
      </c>
      <c r="AN46" s="334"/>
      <c r="AO46" s="344">
        <f>入力シート!AO46</f>
        <v>0</v>
      </c>
      <c r="AP46" s="345"/>
      <c r="AQ46" s="345"/>
      <c r="AR46" s="346"/>
      <c r="AS46" s="381">
        <f>入力シート!AS46</f>
        <v>0</v>
      </c>
      <c r="AT46" s="304"/>
      <c r="AU46" s="304">
        <f>入力シート!AU46</f>
        <v>0</v>
      </c>
      <c r="AV46" s="353"/>
      <c r="AW46" s="376">
        <f>入力シート!AW46</f>
        <v>0</v>
      </c>
      <c r="AX46" s="377"/>
      <c r="AY46" s="377"/>
      <c r="AZ46" s="378"/>
      <c r="BA46" s="372">
        <f>入力シート!BA46</f>
        <v>0</v>
      </c>
      <c r="BB46" s="373"/>
      <c r="BC46" s="304">
        <f>入力シート!BC46</f>
        <v>0</v>
      </c>
      <c r="BD46" s="374"/>
      <c r="BE46" s="34"/>
      <c r="BF46" s="317">
        <v>9</v>
      </c>
      <c r="BG46" s="293" t="e">
        <f>VLOOKUP("91",WORK1!C4:E53,3,FALSE)</f>
        <v>#N/A</v>
      </c>
      <c r="BH46" s="293"/>
      <c r="BI46" s="293"/>
      <c r="BJ46" s="293"/>
      <c r="BK46" s="59">
        <v>1</v>
      </c>
      <c r="BL46" s="311" t="e">
        <f>VLOOKUP("91",WORK1!C4:E53,2,FALSE)</f>
        <v>#N/A</v>
      </c>
      <c r="BM46" s="312"/>
      <c r="BN46" s="312"/>
      <c r="BO46" s="312"/>
      <c r="BP46" s="312"/>
      <c r="BQ46" s="312"/>
      <c r="BR46" s="313"/>
      <c r="BS46" s="307"/>
      <c r="BT46" s="112"/>
      <c r="BU46" s="112"/>
      <c r="BV46" s="112"/>
      <c r="BW46" s="112"/>
      <c r="BX46" s="59">
        <v>5</v>
      </c>
      <c r="BY46" s="300" t="e">
        <f>VLOOKUP("C5",WORK1!I4:K53,2,FALSE)</f>
        <v>#N/A</v>
      </c>
      <c r="BZ46" s="301"/>
      <c r="CA46" s="301"/>
      <c r="CB46" s="301"/>
      <c r="CC46" s="301"/>
      <c r="CD46" s="301"/>
      <c r="CE46" s="301"/>
      <c r="CF46" s="319" t="s">
        <v>147</v>
      </c>
      <c r="CG46" s="112" t="e">
        <f>VLOOKUP("C1",WORK1!O4:Q53,3,FALSE)</f>
        <v>#N/A</v>
      </c>
      <c r="CH46" s="112"/>
      <c r="CI46" s="112"/>
      <c r="CJ46" s="112"/>
      <c r="CK46" s="59">
        <v>1</v>
      </c>
      <c r="CL46" s="300" t="e">
        <f>VLOOKUP("C1",WORK1!O4:Q53,2,FALSE)</f>
        <v>#N/A</v>
      </c>
      <c r="CM46" s="301"/>
      <c r="CN46" s="301"/>
      <c r="CO46" s="301"/>
      <c r="CP46" s="301"/>
      <c r="CQ46" s="301"/>
      <c r="CR46" s="302"/>
    </row>
    <row r="47" spans="1:96" x14ac:dyDescent="0.15">
      <c r="A47" s="328">
        <v>26</v>
      </c>
      <c r="B47" s="329"/>
      <c r="C47" s="194">
        <f>入力シート!C47</f>
        <v>0</v>
      </c>
      <c r="D47" s="195"/>
      <c r="E47" s="195"/>
      <c r="F47" s="195"/>
      <c r="G47" s="195"/>
      <c r="H47" s="195"/>
      <c r="I47" s="196"/>
      <c r="J47" s="360">
        <f>入力シート!J47</f>
        <v>0</v>
      </c>
      <c r="K47" s="361"/>
      <c r="L47" s="361"/>
      <c r="M47" s="361"/>
      <c r="N47" s="361"/>
      <c r="O47" s="361"/>
      <c r="P47" s="362"/>
      <c r="Q47" s="350">
        <f>入力シート!Q47</f>
        <v>0</v>
      </c>
      <c r="R47" s="351"/>
      <c r="S47" s="351"/>
      <c r="T47" s="351"/>
      <c r="U47" s="351"/>
      <c r="V47" s="351"/>
      <c r="W47" s="351"/>
      <c r="X47" s="351"/>
      <c r="Y47" s="352"/>
      <c r="Z47" s="303">
        <f>入力シート!Z47</f>
        <v>0</v>
      </c>
      <c r="AA47" s="304"/>
      <c r="AB47" s="304"/>
      <c r="AC47" s="305">
        <f>入力シート!AC47</f>
        <v>0</v>
      </c>
      <c r="AD47" s="304"/>
      <c r="AE47" s="305">
        <f>入力シート!AE47</f>
        <v>0</v>
      </c>
      <c r="AF47" s="353"/>
      <c r="AG47" s="344">
        <f>入力シート!AG47</f>
        <v>0</v>
      </c>
      <c r="AH47" s="345"/>
      <c r="AI47" s="345"/>
      <c r="AJ47" s="346"/>
      <c r="AK47" s="333">
        <f>入力シート!AK47</f>
        <v>0</v>
      </c>
      <c r="AL47" s="304"/>
      <c r="AM47" s="304">
        <f>入力シート!AM47</f>
        <v>0</v>
      </c>
      <c r="AN47" s="334"/>
      <c r="AO47" s="344">
        <f>入力シート!AO47</f>
        <v>0</v>
      </c>
      <c r="AP47" s="345"/>
      <c r="AQ47" s="345"/>
      <c r="AR47" s="346"/>
      <c r="AS47" s="381">
        <f>入力シート!AS47</f>
        <v>0</v>
      </c>
      <c r="AT47" s="304"/>
      <c r="AU47" s="304">
        <f>入力シート!AU47</f>
        <v>0</v>
      </c>
      <c r="AV47" s="353"/>
      <c r="AW47" s="376">
        <f>入力シート!AW47</f>
        <v>0</v>
      </c>
      <c r="AX47" s="377"/>
      <c r="AY47" s="377"/>
      <c r="AZ47" s="378"/>
      <c r="BA47" s="372">
        <f>入力シート!BA47</f>
        <v>0</v>
      </c>
      <c r="BB47" s="373"/>
      <c r="BC47" s="304">
        <f>入力シート!BC47</f>
        <v>0</v>
      </c>
      <c r="BD47" s="374"/>
      <c r="BE47" s="34"/>
      <c r="BF47" s="307"/>
      <c r="BG47" s="112"/>
      <c r="BH47" s="112"/>
      <c r="BI47" s="112"/>
      <c r="BJ47" s="112"/>
      <c r="BK47" s="59">
        <v>2</v>
      </c>
      <c r="BL47" s="311" t="e">
        <f>VLOOKUP("92",WORK1!C4:E53,2,FALSE)</f>
        <v>#N/A</v>
      </c>
      <c r="BM47" s="312"/>
      <c r="BN47" s="312"/>
      <c r="BO47" s="312"/>
      <c r="BP47" s="312"/>
      <c r="BQ47" s="312"/>
      <c r="BR47" s="313"/>
      <c r="BS47" s="307"/>
      <c r="BT47" s="112"/>
      <c r="BU47" s="112"/>
      <c r="BV47" s="112"/>
      <c r="BW47" s="112"/>
      <c r="BX47" s="59">
        <v>6</v>
      </c>
      <c r="BY47" s="300" t="e">
        <f>VLOOKUP("C6",WORK1!I4:K53,2,FALSE)</f>
        <v>#N/A</v>
      </c>
      <c r="BZ47" s="301"/>
      <c r="CA47" s="301"/>
      <c r="CB47" s="301"/>
      <c r="CC47" s="301"/>
      <c r="CD47" s="301"/>
      <c r="CE47" s="301"/>
      <c r="CF47" s="320"/>
      <c r="CG47" s="112"/>
      <c r="CH47" s="112"/>
      <c r="CI47" s="112"/>
      <c r="CJ47" s="112"/>
      <c r="CK47" s="59">
        <v>2</v>
      </c>
      <c r="CL47" s="300" t="e">
        <f>VLOOKUP("C2",WORK1!O4:Q53,2,FALSE)</f>
        <v>#N/A</v>
      </c>
      <c r="CM47" s="301"/>
      <c r="CN47" s="301"/>
      <c r="CO47" s="301"/>
      <c r="CP47" s="301"/>
      <c r="CQ47" s="301"/>
      <c r="CR47" s="302"/>
    </row>
    <row r="48" spans="1:96" x14ac:dyDescent="0.15">
      <c r="A48" s="328">
        <v>27</v>
      </c>
      <c r="B48" s="329"/>
      <c r="C48" s="194">
        <f>入力シート!C48</f>
        <v>0</v>
      </c>
      <c r="D48" s="195"/>
      <c r="E48" s="195"/>
      <c r="F48" s="195"/>
      <c r="G48" s="195"/>
      <c r="H48" s="195"/>
      <c r="I48" s="196"/>
      <c r="J48" s="360">
        <f>入力シート!J48</f>
        <v>0</v>
      </c>
      <c r="K48" s="361"/>
      <c r="L48" s="361"/>
      <c r="M48" s="361"/>
      <c r="N48" s="361"/>
      <c r="O48" s="361"/>
      <c r="P48" s="362"/>
      <c r="Q48" s="350">
        <f>入力シート!Q48</f>
        <v>0</v>
      </c>
      <c r="R48" s="351"/>
      <c r="S48" s="351"/>
      <c r="T48" s="351"/>
      <c r="U48" s="351"/>
      <c r="V48" s="351"/>
      <c r="W48" s="351"/>
      <c r="X48" s="351"/>
      <c r="Y48" s="352"/>
      <c r="Z48" s="303">
        <f>入力シート!Z48</f>
        <v>0</v>
      </c>
      <c r="AA48" s="304"/>
      <c r="AB48" s="304"/>
      <c r="AC48" s="305">
        <f>入力シート!AC48</f>
        <v>0</v>
      </c>
      <c r="AD48" s="304"/>
      <c r="AE48" s="305">
        <f>入力シート!AE48</f>
        <v>0</v>
      </c>
      <c r="AF48" s="353"/>
      <c r="AG48" s="344">
        <f>入力シート!AG48</f>
        <v>0</v>
      </c>
      <c r="AH48" s="345"/>
      <c r="AI48" s="345"/>
      <c r="AJ48" s="346"/>
      <c r="AK48" s="333">
        <f>入力シート!AK48</f>
        <v>0</v>
      </c>
      <c r="AL48" s="304"/>
      <c r="AM48" s="304">
        <f>入力シート!AM48</f>
        <v>0</v>
      </c>
      <c r="AN48" s="334"/>
      <c r="AO48" s="344">
        <f>入力シート!AO48</f>
        <v>0</v>
      </c>
      <c r="AP48" s="345"/>
      <c r="AQ48" s="345"/>
      <c r="AR48" s="346"/>
      <c r="AS48" s="381">
        <f>入力シート!AS48</f>
        <v>0</v>
      </c>
      <c r="AT48" s="304"/>
      <c r="AU48" s="304">
        <f>入力シート!AU48</f>
        <v>0</v>
      </c>
      <c r="AV48" s="353"/>
      <c r="AW48" s="376">
        <f>入力シート!AW48</f>
        <v>0</v>
      </c>
      <c r="AX48" s="377"/>
      <c r="AY48" s="377"/>
      <c r="AZ48" s="378"/>
      <c r="BA48" s="372">
        <f>入力シート!BA48</f>
        <v>0</v>
      </c>
      <c r="BB48" s="373"/>
      <c r="BC48" s="304">
        <f>入力シート!BC48</f>
        <v>0</v>
      </c>
      <c r="BD48" s="374"/>
      <c r="BE48" s="34"/>
      <c r="BF48" s="318"/>
      <c r="BG48" s="113"/>
      <c r="BH48" s="113"/>
      <c r="BI48" s="113"/>
      <c r="BJ48" s="113"/>
      <c r="BK48" s="38" t="s">
        <v>15</v>
      </c>
      <c r="BL48" s="311" t="e">
        <f>VLOOKUP("9R",WORK1!C4:E53,2,FALSE)</f>
        <v>#N/A</v>
      </c>
      <c r="BM48" s="312"/>
      <c r="BN48" s="312"/>
      <c r="BO48" s="312"/>
      <c r="BP48" s="312"/>
      <c r="BQ48" s="312"/>
      <c r="BR48" s="313"/>
      <c r="BS48" s="307"/>
      <c r="BT48" s="112"/>
      <c r="BU48" s="112"/>
      <c r="BV48" s="112"/>
      <c r="BW48" s="112"/>
      <c r="BX48" s="59">
        <v>7</v>
      </c>
      <c r="BY48" s="300" t="e">
        <f>VLOOKUP("C7",WORK1!I4:K53,2,FALSE)</f>
        <v>#N/A</v>
      </c>
      <c r="BZ48" s="301"/>
      <c r="CA48" s="301"/>
      <c r="CB48" s="301"/>
      <c r="CC48" s="301"/>
      <c r="CD48" s="301"/>
      <c r="CE48" s="301"/>
      <c r="CF48" s="320"/>
      <c r="CG48" s="112"/>
      <c r="CH48" s="112"/>
      <c r="CI48" s="112"/>
      <c r="CJ48" s="112"/>
      <c r="CK48" s="59">
        <v>3</v>
      </c>
      <c r="CL48" s="300" t="e">
        <f>VLOOKUP("C3",WORK1!O4:Q53,2,FALSE)</f>
        <v>#N/A</v>
      </c>
      <c r="CM48" s="301"/>
      <c r="CN48" s="301"/>
      <c r="CO48" s="301"/>
      <c r="CP48" s="301"/>
      <c r="CQ48" s="301"/>
      <c r="CR48" s="302"/>
    </row>
    <row r="49" spans="1:96" x14ac:dyDescent="0.15">
      <c r="A49" s="328">
        <v>28</v>
      </c>
      <c r="B49" s="329"/>
      <c r="C49" s="194">
        <f>入力シート!C49</f>
        <v>0</v>
      </c>
      <c r="D49" s="195"/>
      <c r="E49" s="195"/>
      <c r="F49" s="195"/>
      <c r="G49" s="195"/>
      <c r="H49" s="195"/>
      <c r="I49" s="196"/>
      <c r="J49" s="360">
        <f>入力シート!J49</f>
        <v>0</v>
      </c>
      <c r="K49" s="361"/>
      <c r="L49" s="361"/>
      <c r="M49" s="361"/>
      <c r="N49" s="361"/>
      <c r="O49" s="361"/>
      <c r="P49" s="362"/>
      <c r="Q49" s="350">
        <f>入力シート!Q49</f>
        <v>0</v>
      </c>
      <c r="R49" s="351"/>
      <c r="S49" s="351"/>
      <c r="T49" s="351"/>
      <c r="U49" s="351"/>
      <c r="V49" s="351"/>
      <c r="W49" s="351"/>
      <c r="X49" s="351"/>
      <c r="Y49" s="352"/>
      <c r="Z49" s="303">
        <f>入力シート!Z49</f>
        <v>0</v>
      </c>
      <c r="AA49" s="304"/>
      <c r="AB49" s="304"/>
      <c r="AC49" s="305">
        <f>入力シート!AC49</f>
        <v>0</v>
      </c>
      <c r="AD49" s="304"/>
      <c r="AE49" s="305">
        <f>入力シート!AE49</f>
        <v>0</v>
      </c>
      <c r="AF49" s="353"/>
      <c r="AG49" s="344">
        <f>入力シート!AG49</f>
        <v>0</v>
      </c>
      <c r="AH49" s="345"/>
      <c r="AI49" s="345"/>
      <c r="AJ49" s="346"/>
      <c r="AK49" s="333">
        <f>入力シート!AK49</f>
        <v>0</v>
      </c>
      <c r="AL49" s="304"/>
      <c r="AM49" s="304">
        <f>入力シート!AM49</f>
        <v>0</v>
      </c>
      <c r="AN49" s="334"/>
      <c r="AO49" s="344">
        <f>入力シート!AO49</f>
        <v>0</v>
      </c>
      <c r="AP49" s="345"/>
      <c r="AQ49" s="345"/>
      <c r="AR49" s="346"/>
      <c r="AS49" s="381">
        <f>入力シート!AS49</f>
        <v>0</v>
      </c>
      <c r="AT49" s="304"/>
      <c r="AU49" s="304">
        <f>入力シート!AU49</f>
        <v>0</v>
      </c>
      <c r="AV49" s="353"/>
      <c r="AW49" s="376">
        <f>入力シート!AW49</f>
        <v>0</v>
      </c>
      <c r="AX49" s="377"/>
      <c r="AY49" s="377"/>
      <c r="AZ49" s="378"/>
      <c r="BA49" s="372">
        <f>入力シート!BA49</f>
        <v>0</v>
      </c>
      <c r="BB49" s="373"/>
      <c r="BC49" s="304">
        <f>入力シート!BC49</f>
        <v>0</v>
      </c>
      <c r="BD49" s="374"/>
      <c r="BE49" s="34"/>
      <c r="BF49" s="435">
        <v>10</v>
      </c>
      <c r="BG49" s="293" t="e">
        <f>VLOOKUP("101",WORK1!C4:E53,3,FALSE)</f>
        <v>#N/A</v>
      </c>
      <c r="BH49" s="293"/>
      <c r="BI49" s="293"/>
      <c r="BJ49" s="293"/>
      <c r="BK49" s="59">
        <v>1</v>
      </c>
      <c r="BL49" s="311" t="e">
        <f>VLOOKUP("101",WORK1!C4:E53,2,FALSE)</f>
        <v>#N/A</v>
      </c>
      <c r="BM49" s="312"/>
      <c r="BN49" s="312"/>
      <c r="BO49" s="312"/>
      <c r="BP49" s="312"/>
      <c r="BQ49" s="312"/>
      <c r="BR49" s="313"/>
      <c r="BS49" s="307"/>
      <c r="BT49" s="112"/>
      <c r="BU49" s="112"/>
      <c r="BV49" s="112"/>
      <c r="BW49" s="112"/>
      <c r="BX49" s="59">
        <v>8</v>
      </c>
      <c r="BY49" s="300" t="e">
        <f>VLOOKUP("C8",WORK1!I4:K53,2,FALSE)</f>
        <v>#N/A</v>
      </c>
      <c r="BZ49" s="301"/>
      <c r="CA49" s="301"/>
      <c r="CB49" s="301"/>
      <c r="CC49" s="301"/>
      <c r="CD49" s="301"/>
      <c r="CE49" s="301"/>
      <c r="CF49" s="320"/>
      <c r="CG49" s="112"/>
      <c r="CH49" s="112"/>
      <c r="CI49" s="112"/>
      <c r="CJ49" s="112"/>
      <c r="CK49" s="59">
        <v>4</v>
      </c>
      <c r="CL49" s="300" t="e">
        <f>VLOOKUP("C4",WORK1!O4:Q53,2,FALSE)</f>
        <v>#N/A</v>
      </c>
      <c r="CM49" s="301"/>
      <c r="CN49" s="301"/>
      <c r="CO49" s="301"/>
      <c r="CP49" s="301"/>
      <c r="CQ49" s="301"/>
      <c r="CR49" s="302"/>
    </row>
    <row r="50" spans="1:96" x14ac:dyDescent="0.15">
      <c r="A50" s="328">
        <v>29</v>
      </c>
      <c r="B50" s="329"/>
      <c r="C50" s="194">
        <f>入力シート!C50</f>
        <v>0</v>
      </c>
      <c r="D50" s="195"/>
      <c r="E50" s="195"/>
      <c r="F50" s="195"/>
      <c r="G50" s="195"/>
      <c r="H50" s="195"/>
      <c r="I50" s="196"/>
      <c r="J50" s="360">
        <f>入力シート!J50</f>
        <v>0</v>
      </c>
      <c r="K50" s="361"/>
      <c r="L50" s="361"/>
      <c r="M50" s="361"/>
      <c r="N50" s="361"/>
      <c r="O50" s="361"/>
      <c r="P50" s="362"/>
      <c r="Q50" s="350">
        <f>入力シート!Q50</f>
        <v>0</v>
      </c>
      <c r="R50" s="351"/>
      <c r="S50" s="351"/>
      <c r="T50" s="351"/>
      <c r="U50" s="351"/>
      <c r="V50" s="351"/>
      <c r="W50" s="351"/>
      <c r="X50" s="351"/>
      <c r="Y50" s="352"/>
      <c r="Z50" s="303">
        <f>入力シート!Z50</f>
        <v>0</v>
      </c>
      <c r="AA50" s="304"/>
      <c r="AB50" s="304"/>
      <c r="AC50" s="305">
        <f>入力シート!AC50</f>
        <v>0</v>
      </c>
      <c r="AD50" s="304"/>
      <c r="AE50" s="305">
        <f>入力シート!AE50</f>
        <v>0</v>
      </c>
      <c r="AF50" s="353"/>
      <c r="AG50" s="344">
        <f>入力シート!AG50</f>
        <v>0</v>
      </c>
      <c r="AH50" s="345"/>
      <c r="AI50" s="345"/>
      <c r="AJ50" s="346"/>
      <c r="AK50" s="333">
        <f>入力シート!AK50</f>
        <v>0</v>
      </c>
      <c r="AL50" s="304"/>
      <c r="AM50" s="304">
        <f>入力シート!AM50</f>
        <v>0</v>
      </c>
      <c r="AN50" s="334"/>
      <c r="AO50" s="344">
        <f>入力シート!AO50</f>
        <v>0</v>
      </c>
      <c r="AP50" s="345"/>
      <c r="AQ50" s="345"/>
      <c r="AR50" s="346"/>
      <c r="AS50" s="381">
        <f>入力シート!AS50</f>
        <v>0</v>
      </c>
      <c r="AT50" s="304"/>
      <c r="AU50" s="304">
        <f>入力シート!AU50</f>
        <v>0</v>
      </c>
      <c r="AV50" s="353"/>
      <c r="AW50" s="376">
        <f>入力シート!AW50</f>
        <v>0</v>
      </c>
      <c r="AX50" s="377"/>
      <c r="AY50" s="377"/>
      <c r="AZ50" s="378"/>
      <c r="BA50" s="372">
        <f>入力シート!BA50</f>
        <v>0</v>
      </c>
      <c r="BB50" s="373"/>
      <c r="BC50" s="304">
        <f>入力シート!BC50</f>
        <v>0</v>
      </c>
      <c r="BD50" s="374"/>
      <c r="BE50" s="34"/>
      <c r="BF50" s="436"/>
      <c r="BG50" s="112"/>
      <c r="BH50" s="112"/>
      <c r="BI50" s="112"/>
      <c r="BJ50" s="112"/>
      <c r="BK50" s="59">
        <v>2</v>
      </c>
      <c r="BL50" s="311" t="e">
        <f>VLOOKUP("102",WORK1!C4:E53,2,FALSE)</f>
        <v>#N/A</v>
      </c>
      <c r="BM50" s="312"/>
      <c r="BN50" s="312"/>
      <c r="BO50" s="312"/>
      <c r="BP50" s="312"/>
      <c r="BQ50" s="312"/>
      <c r="BR50" s="313"/>
      <c r="BS50" s="307"/>
      <c r="BT50" s="112"/>
      <c r="BU50" s="112"/>
      <c r="BV50" s="112"/>
      <c r="BW50" s="112"/>
      <c r="BX50" s="39" t="s">
        <v>13</v>
      </c>
      <c r="BY50" s="300" t="e">
        <f>VLOOKUP("CR1",WORK1!I4:K53,2,FALSE)</f>
        <v>#N/A</v>
      </c>
      <c r="BZ50" s="301"/>
      <c r="CA50" s="301"/>
      <c r="CB50" s="301"/>
      <c r="CC50" s="301"/>
      <c r="CD50" s="301"/>
      <c r="CE50" s="301"/>
      <c r="CF50" s="320"/>
      <c r="CG50" s="112"/>
      <c r="CH50" s="112"/>
      <c r="CI50" s="112"/>
      <c r="CJ50" s="112"/>
      <c r="CK50" s="59">
        <v>5</v>
      </c>
      <c r="CL50" s="300" t="e">
        <f>VLOOKUP("C5",WORK1!O4:Q53,2,FALSE)</f>
        <v>#N/A</v>
      </c>
      <c r="CM50" s="301"/>
      <c r="CN50" s="301"/>
      <c r="CO50" s="301"/>
      <c r="CP50" s="301"/>
      <c r="CQ50" s="301"/>
      <c r="CR50" s="302"/>
    </row>
    <row r="51" spans="1:96" ht="14.25" thickBot="1" x14ac:dyDescent="0.2">
      <c r="A51" s="328">
        <v>30</v>
      </c>
      <c r="B51" s="329"/>
      <c r="C51" s="194">
        <f>入力シート!C51</f>
        <v>0</v>
      </c>
      <c r="D51" s="195"/>
      <c r="E51" s="195"/>
      <c r="F51" s="195"/>
      <c r="G51" s="195"/>
      <c r="H51" s="195"/>
      <c r="I51" s="196"/>
      <c r="J51" s="360">
        <f>入力シート!J51</f>
        <v>0</v>
      </c>
      <c r="K51" s="361"/>
      <c r="L51" s="361"/>
      <c r="M51" s="361"/>
      <c r="N51" s="361"/>
      <c r="O51" s="361"/>
      <c r="P51" s="362"/>
      <c r="Q51" s="350">
        <f>入力シート!Q51</f>
        <v>0</v>
      </c>
      <c r="R51" s="351"/>
      <c r="S51" s="351"/>
      <c r="T51" s="351"/>
      <c r="U51" s="351"/>
      <c r="V51" s="351"/>
      <c r="W51" s="351"/>
      <c r="X51" s="351"/>
      <c r="Y51" s="352"/>
      <c r="Z51" s="303">
        <f>入力シート!Z51</f>
        <v>0</v>
      </c>
      <c r="AA51" s="304"/>
      <c r="AB51" s="304"/>
      <c r="AC51" s="305">
        <f>入力シート!AC51</f>
        <v>0</v>
      </c>
      <c r="AD51" s="304"/>
      <c r="AE51" s="305">
        <f>入力シート!AE51</f>
        <v>0</v>
      </c>
      <c r="AF51" s="353"/>
      <c r="AG51" s="344">
        <f>入力シート!AG51</f>
        <v>0</v>
      </c>
      <c r="AH51" s="345"/>
      <c r="AI51" s="345"/>
      <c r="AJ51" s="346"/>
      <c r="AK51" s="333">
        <f>入力シート!AK51</f>
        <v>0</v>
      </c>
      <c r="AL51" s="304"/>
      <c r="AM51" s="304">
        <f>入力シート!AM51</f>
        <v>0</v>
      </c>
      <c r="AN51" s="334"/>
      <c r="AO51" s="344">
        <f>入力シート!AO51</f>
        <v>0</v>
      </c>
      <c r="AP51" s="345"/>
      <c r="AQ51" s="345"/>
      <c r="AR51" s="346"/>
      <c r="AS51" s="381">
        <f>入力シート!AS51</f>
        <v>0</v>
      </c>
      <c r="AT51" s="304"/>
      <c r="AU51" s="304">
        <f>入力シート!AU51</f>
        <v>0</v>
      </c>
      <c r="AV51" s="353"/>
      <c r="AW51" s="376">
        <f>入力シート!AW51</f>
        <v>0</v>
      </c>
      <c r="AX51" s="377"/>
      <c r="AY51" s="377"/>
      <c r="AZ51" s="378"/>
      <c r="BA51" s="372">
        <f>入力シート!BA51</f>
        <v>0</v>
      </c>
      <c r="BB51" s="373"/>
      <c r="BC51" s="304">
        <f>入力シート!BC51</f>
        <v>0</v>
      </c>
      <c r="BD51" s="374"/>
      <c r="BE51" s="34"/>
      <c r="BF51" s="437"/>
      <c r="BG51" s="158"/>
      <c r="BH51" s="158"/>
      <c r="BI51" s="158"/>
      <c r="BJ51" s="158"/>
      <c r="BK51" s="41" t="s">
        <v>15</v>
      </c>
      <c r="BL51" s="438" t="e">
        <f>VLOOKUP("10R",WORK1!C4:E53,2,FALSE)</f>
        <v>#N/A</v>
      </c>
      <c r="BM51" s="439"/>
      <c r="BN51" s="439"/>
      <c r="BO51" s="439"/>
      <c r="BP51" s="439"/>
      <c r="BQ51" s="439"/>
      <c r="BR51" s="440"/>
      <c r="BS51" s="410"/>
      <c r="BT51" s="158"/>
      <c r="BU51" s="158"/>
      <c r="BV51" s="158"/>
      <c r="BW51" s="158"/>
      <c r="BX51" s="42" t="s">
        <v>14</v>
      </c>
      <c r="BY51" s="325" t="e">
        <f>VLOOKUP("CR2",WORK1!I4:K53,2,FALSE)</f>
        <v>#N/A</v>
      </c>
      <c r="BZ51" s="326"/>
      <c r="CA51" s="326"/>
      <c r="CB51" s="326"/>
      <c r="CC51" s="326"/>
      <c r="CD51" s="326"/>
      <c r="CE51" s="326"/>
      <c r="CF51" s="320"/>
      <c r="CG51" s="112"/>
      <c r="CH51" s="112"/>
      <c r="CI51" s="112"/>
      <c r="CJ51" s="112"/>
      <c r="CK51" s="59">
        <v>6</v>
      </c>
      <c r="CL51" s="300" t="e">
        <f>VLOOKUP("C6",WORK1!O4:Q53,2,FALSE)</f>
        <v>#N/A</v>
      </c>
      <c r="CM51" s="301"/>
      <c r="CN51" s="301"/>
      <c r="CO51" s="301"/>
      <c r="CP51" s="301"/>
      <c r="CQ51" s="301"/>
      <c r="CR51" s="302"/>
    </row>
    <row r="52" spans="1:96" x14ac:dyDescent="0.15">
      <c r="A52" s="328">
        <v>31</v>
      </c>
      <c r="B52" s="329"/>
      <c r="C52" s="194">
        <f>入力シート!C52</f>
        <v>0</v>
      </c>
      <c r="D52" s="195"/>
      <c r="E52" s="195"/>
      <c r="F52" s="195"/>
      <c r="G52" s="195"/>
      <c r="H52" s="195"/>
      <c r="I52" s="196"/>
      <c r="J52" s="360">
        <f>入力シート!J52</f>
        <v>0</v>
      </c>
      <c r="K52" s="361"/>
      <c r="L52" s="361"/>
      <c r="M52" s="361"/>
      <c r="N52" s="361"/>
      <c r="O52" s="361"/>
      <c r="P52" s="362"/>
      <c r="Q52" s="350">
        <f>入力シート!Q52</f>
        <v>0</v>
      </c>
      <c r="R52" s="351"/>
      <c r="S52" s="351"/>
      <c r="T52" s="351"/>
      <c r="U52" s="351"/>
      <c r="V52" s="351"/>
      <c r="W52" s="351"/>
      <c r="X52" s="351"/>
      <c r="Y52" s="352"/>
      <c r="Z52" s="303">
        <f>入力シート!Z52</f>
        <v>0</v>
      </c>
      <c r="AA52" s="304"/>
      <c r="AB52" s="304"/>
      <c r="AC52" s="305">
        <f>入力シート!AC52</f>
        <v>0</v>
      </c>
      <c r="AD52" s="304"/>
      <c r="AE52" s="305">
        <f>入力シート!AE52</f>
        <v>0</v>
      </c>
      <c r="AF52" s="353"/>
      <c r="AG52" s="344">
        <f>入力シート!AG52</f>
        <v>0</v>
      </c>
      <c r="AH52" s="345"/>
      <c r="AI52" s="345"/>
      <c r="AJ52" s="346"/>
      <c r="AK52" s="333">
        <f>入力シート!AK52</f>
        <v>0</v>
      </c>
      <c r="AL52" s="304"/>
      <c r="AM52" s="304">
        <f>入力シート!AM52</f>
        <v>0</v>
      </c>
      <c r="AN52" s="334"/>
      <c r="AO52" s="344">
        <f>入力シート!AO52</f>
        <v>0</v>
      </c>
      <c r="AP52" s="345"/>
      <c r="AQ52" s="345"/>
      <c r="AR52" s="346"/>
      <c r="AS52" s="381">
        <f>入力シート!AS52</f>
        <v>0</v>
      </c>
      <c r="AT52" s="304"/>
      <c r="AU52" s="304">
        <f>入力シート!AU52</f>
        <v>0</v>
      </c>
      <c r="AV52" s="353"/>
      <c r="AW52" s="376">
        <f>入力シート!AW52</f>
        <v>0</v>
      </c>
      <c r="AX52" s="377"/>
      <c r="AY52" s="377"/>
      <c r="AZ52" s="378"/>
      <c r="BA52" s="372">
        <f>入力シート!BA52</f>
        <v>0</v>
      </c>
      <c r="BB52" s="373"/>
      <c r="BC52" s="304">
        <f>入力シート!BC52</f>
        <v>0</v>
      </c>
      <c r="BD52" s="374"/>
      <c r="BE52" s="34"/>
      <c r="BF52" s="68"/>
      <c r="BG52" s="60"/>
      <c r="BH52" s="60"/>
      <c r="BI52" s="60"/>
      <c r="BJ52" s="60"/>
      <c r="BK52" s="60"/>
      <c r="BL52" s="60"/>
      <c r="BM52" s="60"/>
      <c r="BN52" s="60"/>
      <c r="BO52" s="60"/>
      <c r="BP52" s="60"/>
      <c r="BQ52" s="60"/>
      <c r="BR52" s="60"/>
      <c r="BS52" s="60"/>
      <c r="BT52" s="60"/>
      <c r="BU52" s="60"/>
      <c r="BV52" s="60"/>
      <c r="BW52" s="60"/>
      <c r="BX52" s="60"/>
      <c r="BY52" s="60"/>
      <c r="BZ52" s="60"/>
      <c r="CA52" s="60"/>
      <c r="CB52" s="60"/>
      <c r="CC52" s="60"/>
      <c r="CD52" s="60"/>
      <c r="CE52" s="60"/>
      <c r="CF52" s="320"/>
      <c r="CG52" s="112"/>
      <c r="CH52" s="112"/>
      <c r="CI52" s="112"/>
      <c r="CJ52" s="112"/>
      <c r="CK52" s="59">
        <v>7</v>
      </c>
      <c r="CL52" s="300" t="e">
        <f>VLOOKUP("C7",WORK1!O4:Q53,2,FALSE)</f>
        <v>#N/A</v>
      </c>
      <c r="CM52" s="301"/>
      <c r="CN52" s="301"/>
      <c r="CO52" s="301"/>
      <c r="CP52" s="301"/>
      <c r="CQ52" s="301"/>
      <c r="CR52" s="302"/>
    </row>
    <row r="53" spans="1:96" x14ac:dyDescent="0.15">
      <c r="A53" s="328">
        <v>32</v>
      </c>
      <c r="B53" s="329"/>
      <c r="C53" s="194">
        <f>入力シート!C53</f>
        <v>0</v>
      </c>
      <c r="D53" s="195"/>
      <c r="E53" s="195"/>
      <c r="F53" s="195"/>
      <c r="G53" s="195"/>
      <c r="H53" s="195"/>
      <c r="I53" s="196"/>
      <c r="J53" s="360">
        <f>入力シート!J53</f>
        <v>0</v>
      </c>
      <c r="K53" s="361"/>
      <c r="L53" s="361"/>
      <c r="M53" s="361"/>
      <c r="N53" s="361"/>
      <c r="O53" s="361"/>
      <c r="P53" s="362"/>
      <c r="Q53" s="350">
        <f>入力シート!Q53</f>
        <v>0</v>
      </c>
      <c r="R53" s="351"/>
      <c r="S53" s="351"/>
      <c r="T53" s="351"/>
      <c r="U53" s="351"/>
      <c r="V53" s="351"/>
      <c r="W53" s="351"/>
      <c r="X53" s="351"/>
      <c r="Y53" s="352"/>
      <c r="Z53" s="303">
        <f>入力シート!Z53</f>
        <v>0</v>
      </c>
      <c r="AA53" s="304"/>
      <c r="AB53" s="304"/>
      <c r="AC53" s="305">
        <f>入力シート!AC53</f>
        <v>0</v>
      </c>
      <c r="AD53" s="304"/>
      <c r="AE53" s="305">
        <f>入力シート!AE53</f>
        <v>0</v>
      </c>
      <c r="AF53" s="353"/>
      <c r="AG53" s="344">
        <f>入力シート!AG53</f>
        <v>0</v>
      </c>
      <c r="AH53" s="345"/>
      <c r="AI53" s="345"/>
      <c r="AJ53" s="346"/>
      <c r="AK53" s="333">
        <f>入力シート!AK53</f>
        <v>0</v>
      </c>
      <c r="AL53" s="304"/>
      <c r="AM53" s="304">
        <f>入力シート!AM53</f>
        <v>0</v>
      </c>
      <c r="AN53" s="334"/>
      <c r="AO53" s="344">
        <f>入力シート!AO53</f>
        <v>0</v>
      </c>
      <c r="AP53" s="345"/>
      <c r="AQ53" s="345"/>
      <c r="AR53" s="346"/>
      <c r="AS53" s="381">
        <f>入力シート!AS53</f>
        <v>0</v>
      </c>
      <c r="AT53" s="304"/>
      <c r="AU53" s="304">
        <f>入力シート!AU53</f>
        <v>0</v>
      </c>
      <c r="AV53" s="353"/>
      <c r="AW53" s="376">
        <f>入力シート!AW53</f>
        <v>0</v>
      </c>
      <c r="AX53" s="377"/>
      <c r="AY53" s="377"/>
      <c r="AZ53" s="378"/>
      <c r="BA53" s="372">
        <f>入力シート!BA53</f>
        <v>0</v>
      </c>
      <c r="BB53" s="373"/>
      <c r="BC53" s="304">
        <f>入力シート!BC53</f>
        <v>0</v>
      </c>
      <c r="BD53" s="374"/>
      <c r="BE53" s="34"/>
      <c r="BF53" s="68"/>
      <c r="BG53" s="60"/>
      <c r="BH53" s="60"/>
      <c r="BI53" s="60"/>
      <c r="BJ53" s="60"/>
      <c r="BK53" s="60"/>
      <c r="BL53" s="60"/>
      <c r="BM53" s="60"/>
      <c r="BN53" s="60"/>
      <c r="BO53" s="60"/>
      <c r="BP53" s="60"/>
      <c r="BQ53" s="60"/>
      <c r="BR53" s="60"/>
      <c r="BS53" s="60"/>
      <c r="BT53" s="60"/>
      <c r="BU53" s="60"/>
      <c r="BV53" s="60"/>
      <c r="BW53" s="60"/>
      <c r="BX53" s="60"/>
      <c r="BY53" s="60"/>
      <c r="BZ53" s="60"/>
      <c r="CA53" s="60"/>
      <c r="CB53" s="60"/>
      <c r="CC53" s="60"/>
      <c r="CD53" s="60"/>
      <c r="CE53" s="60"/>
      <c r="CF53" s="320"/>
      <c r="CG53" s="112"/>
      <c r="CH53" s="112"/>
      <c r="CI53" s="112"/>
      <c r="CJ53" s="112"/>
      <c r="CK53" s="59">
        <v>8</v>
      </c>
      <c r="CL53" s="300" t="e">
        <f>VLOOKUP("C8",WORK1!O4:Q53,2,FALSE)</f>
        <v>#N/A</v>
      </c>
      <c r="CM53" s="301"/>
      <c r="CN53" s="301"/>
      <c r="CO53" s="301"/>
      <c r="CP53" s="301"/>
      <c r="CQ53" s="301"/>
      <c r="CR53" s="302"/>
    </row>
    <row r="54" spans="1:96" x14ac:dyDescent="0.15">
      <c r="A54" s="328">
        <v>33</v>
      </c>
      <c r="B54" s="329"/>
      <c r="C54" s="194">
        <f>入力シート!C54</f>
        <v>0</v>
      </c>
      <c r="D54" s="195"/>
      <c r="E54" s="195"/>
      <c r="F54" s="195"/>
      <c r="G54" s="195"/>
      <c r="H54" s="195"/>
      <c r="I54" s="196"/>
      <c r="J54" s="360">
        <f>入力シート!J54</f>
        <v>0</v>
      </c>
      <c r="K54" s="361"/>
      <c r="L54" s="361"/>
      <c r="M54" s="361"/>
      <c r="N54" s="361"/>
      <c r="O54" s="361"/>
      <c r="P54" s="362"/>
      <c r="Q54" s="350">
        <f>入力シート!Q54</f>
        <v>0</v>
      </c>
      <c r="R54" s="351"/>
      <c r="S54" s="351"/>
      <c r="T54" s="351"/>
      <c r="U54" s="351"/>
      <c r="V54" s="351"/>
      <c r="W54" s="351"/>
      <c r="X54" s="351"/>
      <c r="Y54" s="352"/>
      <c r="Z54" s="303">
        <f>入力シート!Z54</f>
        <v>0</v>
      </c>
      <c r="AA54" s="304"/>
      <c r="AB54" s="304"/>
      <c r="AC54" s="305">
        <f>入力シート!AC54</f>
        <v>0</v>
      </c>
      <c r="AD54" s="304"/>
      <c r="AE54" s="305">
        <f>入力シート!AE54</f>
        <v>0</v>
      </c>
      <c r="AF54" s="353"/>
      <c r="AG54" s="344">
        <f>入力シート!AG54</f>
        <v>0</v>
      </c>
      <c r="AH54" s="345"/>
      <c r="AI54" s="345"/>
      <c r="AJ54" s="346"/>
      <c r="AK54" s="333">
        <f>入力シート!AK54</f>
        <v>0</v>
      </c>
      <c r="AL54" s="304"/>
      <c r="AM54" s="304">
        <f>入力シート!AM54</f>
        <v>0</v>
      </c>
      <c r="AN54" s="334"/>
      <c r="AO54" s="344">
        <f>入力シート!AO54</f>
        <v>0</v>
      </c>
      <c r="AP54" s="345"/>
      <c r="AQ54" s="345"/>
      <c r="AR54" s="346"/>
      <c r="AS54" s="381">
        <f>入力シート!AS54</f>
        <v>0</v>
      </c>
      <c r="AT54" s="304"/>
      <c r="AU54" s="304">
        <f>入力シート!AU54</f>
        <v>0</v>
      </c>
      <c r="AV54" s="353"/>
      <c r="AW54" s="376">
        <f>入力シート!AW54</f>
        <v>0</v>
      </c>
      <c r="AX54" s="377"/>
      <c r="AY54" s="377"/>
      <c r="AZ54" s="378"/>
      <c r="BA54" s="372">
        <f>入力シート!BA54</f>
        <v>0</v>
      </c>
      <c r="BB54" s="373"/>
      <c r="BC54" s="304">
        <f>入力シート!BC54</f>
        <v>0</v>
      </c>
      <c r="BD54" s="374"/>
      <c r="BE54" s="34"/>
      <c r="BF54" s="68"/>
      <c r="BG54" s="60"/>
      <c r="BH54" s="60"/>
      <c r="BI54" s="60"/>
      <c r="BJ54" s="60"/>
      <c r="BK54" s="60"/>
      <c r="BL54" s="60"/>
      <c r="BM54" s="60"/>
      <c r="BN54" s="60"/>
      <c r="BO54" s="60"/>
      <c r="BP54" s="60"/>
      <c r="BQ54" s="60"/>
      <c r="BR54" s="60"/>
      <c r="BS54" s="60"/>
      <c r="BT54" s="60"/>
      <c r="BU54" s="60"/>
      <c r="BV54" s="60"/>
      <c r="BW54" s="60"/>
      <c r="BX54" s="60"/>
      <c r="BY54" s="60"/>
      <c r="BZ54" s="60"/>
      <c r="CA54" s="60"/>
      <c r="CB54" s="60"/>
      <c r="CC54" s="60"/>
      <c r="CD54" s="60"/>
      <c r="CE54" s="60"/>
      <c r="CF54" s="320"/>
      <c r="CG54" s="112"/>
      <c r="CH54" s="112"/>
      <c r="CI54" s="112"/>
      <c r="CJ54" s="112"/>
      <c r="CK54" s="59">
        <v>9</v>
      </c>
      <c r="CL54" s="300" t="e">
        <f>VLOOKUP("C9",WORK1!O4:Q53,2,FALSE)</f>
        <v>#N/A</v>
      </c>
      <c r="CM54" s="301"/>
      <c r="CN54" s="301"/>
      <c r="CO54" s="301"/>
      <c r="CP54" s="301"/>
      <c r="CQ54" s="301"/>
      <c r="CR54" s="302"/>
    </row>
    <row r="55" spans="1:96" x14ac:dyDescent="0.15">
      <c r="A55" s="328">
        <v>34</v>
      </c>
      <c r="B55" s="329"/>
      <c r="C55" s="194">
        <f>入力シート!C55</f>
        <v>0</v>
      </c>
      <c r="D55" s="195"/>
      <c r="E55" s="195"/>
      <c r="F55" s="195"/>
      <c r="G55" s="195"/>
      <c r="H55" s="195"/>
      <c r="I55" s="196"/>
      <c r="J55" s="360">
        <f>入力シート!J55</f>
        <v>0</v>
      </c>
      <c r="K55" s="361"/>
      <c r="L55" s="361"/>
      <c r="M55" s="361"/>
      <c r="N55" s="361"/>
      <c r="O55" s="361"/>
      <c r="P55" s="362"/>
      <c r="Q55" s="350">
        <f>入力シート!Q55</f>
        <v>0</v>
      </c>
      <c r="R55" s="351"/>
      <c r="S55" s="351"/>
      <c r="T55" s="351"/>
      <c r="U55" s="351"/>
      <c r="V55" s="351"/>
      <c r="W55" s="351"/>
      <c r="X55" s="351"/>
      <c r="Y55" s="352"/>
      <c r="Z55" s="303">
        <f>入力シート!Z55</f>
        <v>0</v>
      </c>
      <c r="AA55" s="304"/>
      <c r="AB55" s="304"/>
      <c r="AC55" s="305">
        <f>入力シート!AC55</f>
        <v>0</v>
      </c>
      <c r="AD55" s="304"/>
      <c r="AE55" s="305">
        <f>入力シート!AE55</f>
        <v>0</v>
      </c>
      <c r="AF55" s="353"/>
      <c r="AG55" s="344">
        <f>入力シート!AG55</f>
        <v>0</v>
      </c>
      <c r="AH55" s="345"/>
      <c r="AI55" s="345"/>
      <c r="AJ55" s="346"/>
      <c r="AK55" s="333">
        <f>入力シート!AK55</f>
        <v>0</v>
      </c>
      <c r="AL55" s="304"/>
      <c r="AM55" s="304">
        <f>入力シート!AM55</f>
        <v>0</v>
      </c>
      <c r="AN55" s="334"/>
      <c r="AO55" s="344">
        <f>入力シート!AO55</f>
        <v>0</v>
      </c>
      <c r="AP55" s="345"/>
      <c r="AQ55" s="345"/>
      <c r="AR55" s="346"/>
      <c r="AS55" s="381">
        <f>入力シート!AS55</f>
        <v>0</v>
      </c>
      <c r="AT55" s="304"/>
      <c r="AU55" s="304">
        <f>入力シート!AU55</f>
        <v>0</v>
      </c>
      <c r="AV55" s="353"/>
      <c r="AW55" s="376">
        <f>入力シート!AW55</f>
        <v>0</v>
      </c>
      <c r="AX55" s="377"/>
      <c r="AY55" s="377"/>
      <c r="AZ55" s="378"/>
      <c r="BA55" s="372">
        <f>入力シート!BA55</f>
        <v>0</v>
      </c>
      <c r="BB55" s="373"/>
      <c r="BC55" s="304">
        <f>入力シート!BC55</f>
        <v>0</v>
      </c>
      <c r="BD55" s="374"/>
      <c r="BE55" s="34"/>
      <c r="BF55" s="68"/>
      <c r="BG55" s="60"/>
      <c r="BH55" s="60"/>
      <c r="BI55" s="60"/>
      <c r="BJ55" s="60"/>
      <c r="BK55" s="60"/>
      <c r="BL55" s="60"/>
      <c r="BM55" s="60"/>
      <c r="BN55" s="60"/>
      <c r="BO55" s="60"/>
      <c r="BP55" s="60"/>
      <c r="BQ55" s="60"/>
      <c r="BR55" s="60"/>
      <c r="BS55" s="60"/>
      <c r="BT55" s="60"/>
      <c r="BU55" s="60"/>
      <c r="BV55" s="60"/>
      <c r="BW55" s="60"/>
      <c r="BX55" s="60"/>
      <c r="BY55" s="60"/>
      <c r="BZ55" s="60"/>
      <c r="CA55" s="60"/>
      <c r="CB55" s="60"/>
      <c r="CC55" s="60"/>
      <c r="CD55" s="60"/>
      <c r="CE55" s="60"/>
      <c r="CF55" s="320"/>
      <c r="CG55" s="112"/>
      <c r="CH55" s="112"/>
      <c r="CI55" s="112"/>
      <c r="CJ55" s="112"/>
      <c r="CK55" s="47">
        <v>10</v>
      </c>
      <c r="CL55" s="300" t="e">
        <f>VLOOKUP("C10",WORK1!O4:Q53,2,FALSE)</f>
        <v>#N/A</v>
      </c>
      <c r="CM55" s="301"/>
      <c r="CN55" s="301"/>
      <c r="CO55" s="301"/>
      <c r="CP55" s="301"/>
      <c r="CQ55" s="301"/>
      <c r="CR55" s="302"/>
    </row>
    <row r="56" spans="1:96" x14ac:dyDescent="0.15">
      <c r="A56" s="328">
        <v>35</v>
      </c>
      <c r="B56" s="329"/>
      <c r="C56" s="194">
        <f>入力シート!C56</f>
        <v>0</v>
      </c>
      <c r="D56" s="195"/>
      <c r="E56" s="195"/>
      <c r="F56" s="195"/>
      <c r="G56" s="195"/>
      <c r="H56" s="195"/>
      <c r="I56" s="196"/>
      <c r="J56" s="360">
        <f>入力シート!J56</f>
        <v>0</v>
      </c>
      <c r="K56" s="361"/>
      <c r="L56" s="361"/>
      <c r="M56" s="361"/>
      <c r="N56" s="361"/>
      <c r="O56" s="361"/>
      <c r="P56" s="362"/>
      <c r="Q56" s="350">
        <f>入力シート!Q56</f>
        <v>0</v>
      </c>
      <c r="R56" s="351"/>
      <c r="S56" s="351"/>
      <c r="T56" s="351"/>
      <c r="U56" s="351"/>
      <c r="V56" s="351"/>
      <c r="W56" s="351"/>
      <c r="X56" s="351"/>
      <c r="Y56" s="352"/>
      <c r="Z56" s="303">
        <f>入力シート!Z56</f>
        <v>0</v>
      </c>
      <c r="AA56" s="304"/>
      <c r="AB56" s="304"/>
      <c r="AC56" s="305">
        <f>入力シート!AC56</f>
        <v>0</v>
      </c>
      <c r="AD56" s="304"/>
      <c r="AE56" s="305">
        <f>入力シート!AE56</f>
        <v>0</v>
      </c>
      <c r="AF56" s="353"/>
      <c r="AG56" s="344">
        <f>入力シート!AG56</f>
        <v>0</v>
      </c>
      <c r="AH56" s="345"/>
      <c r="AI56" s="345"/>
      <c r="AJ56" s="346"/>
      <c r="AK56" s="333">
        <f>入力シート!AK56</f>
        <v>0</v>
      </c>
      <c r="AL56" s="304"/>
      <c r="AM56" s="304">
        <f>入力シート!AM56</f>
        <v>0</v>
      </c>
      <c r="AN56" s="334"/>
      <c r="AO56" s="344">
        <f>入力シート!AO56</f>
        <v>0</v>
      </c>
      <c r="AP56" s="345"/>
      <c r="AQ56" s="345"/>
      <c r="AR56" s="346"/>
      <c r="AS56" s="381">
        <f>入力シート!AS56</f>
        <v>0</v>
      </c>
      <c r="AT56" s="304"/>
      <c r="AU56" s="304">
        <f>入力シート!AU56</f>
        <v>0</v>
      </c>
      <c r="AV56" s="353"/>
      <c r="AW56" s="376">
        <f>入力シート!AW56</f>
        <v>0</v>
      </c>
      <c r="AX56" s="377"/>
      <c r="AY56" s="377"/>
      <c r="AZ56" s="378"/>
      <c r="BA56" s="372">
        <f>入力シート!BA56</f>
        <v>0</v>
      </c>
      <c r="BB56" s="373"/>
      <c r="BC56" s="304">
        <f>入力シート!BC56</f>
        <v>0</v>
      </c>
      <c r="BD56" s="374"/>
      <c r="BE56" s="34"/>
      <c r="BF56" s="68"/>
      <c r="BG56" s="60"/>
      <c r="BH56" s="60"/>
      <c r="BI56" s="60"/>
      <c r="BJ56" s="60"/>
      <c r="BK56" s="60"/>
      <c r="BL56" s="60"/>
      <c r="BM56" s="60"/>
      <c r="BN56" s="60"/>
      <c r="BO56" s="60"/>
      <c r="BP56" s="60"/>
      <c r="BQ56" s="60"/>
      <c r="BR56" s="60"/>
      <c r="BS56" s="60"/>
      <c r="BT56" s="60"/>
      <c r="BU56" s="60"/>
      <c r="BV56" s="60"/>
      <c r="BW56" s="60"/>
      <c r="BX56" s="60"/>
      <c r="BY56" s="60"/>
      <c r="BZ56" s="60"/>
      <c r="CA56" s="60"/>
      <c r="CB56" s="60"/>
      <c r="CC56" s="60"/>
      <c r="CD56" s="60"/>
      <c r="CE56" s="60"/>
      <c r="CF56" s="320"/>
      <c r="CG56" s="112"/>
      <c r="CH56" s="112"/>
      <c r="CI56" s="112"/>
      <c r="CJ56" s="112"/>
      <c r="CK56" s="48" t="s">
        <v>148</v>
      </c>
      <c r="CL56" s="300" t="e">
        <f>VLOOKUP("CR1",WORK1!O4:Q53,2,FALSE)</f>
        <v>#N/A</v>
      </c>
      <c r="CM56" s="301"/>
      <c r="CN56" s="301"/>
      <c r="CO56" s="301"/>
      <c r="CP56" s="301"/>
      <c r="CQ56" s="301"/>
      <c r="CR56" s="302"/>
    </row>
    <row r="57" spans="1:96" ht="14.25" thickBot="1" x14ac:dyDescent="0.2">
      <c r="A57" s="328">
        <v>36</v>
      </c>
      <c r="B57" s="329"/>
      <c r="C57" s="194">
        <f>入力シート!C57</f>
        <v>0</v>
      </c>
      <c r="D57" s="195"/>
      <c r="E57" s="195"/>
      <c r="F57" s="195"/>
      <c r="G57" s="195"/>
      <c r="H57" s="195"/>
      <c r="I57" s="196"/>
      <c r="J57" s="360">
        <f>入力シート!J57</f>
        <v>0</v>
      </c>
      <c r="K57" s="361"/>
      <c r="L57" s="361"/>
      <c r="M57" s="361"/>
      <c r="N57" s="361"/>
      <c r="O57" s="361"/>
      <c r="P57" s="362"/>
      <c r="Q57" s="350">
        <f>入力シート!Q57</f>
        <v>0</v>
      </c>
      <c r="R57" s="351"/>
      <c r="S57" s="351"/>
      <c r="T57" s="351"/>
      <c r="U57" s="351"/>
      <c r="V57" s="351"/>
      <c r="W57" s="351"/>
      <c r="X57" s="351"/>
      <c r="Y57" s="352"/>
      <c r="Z57" s="303">
        <f>入力シート!Z57</f>
        <v>0</v>
      </c>
      <c r="AA57" s="304"/>
      <c r="AB57" s="304"/>
      <c r="AC57" s="305">
        <f>入力シート!AC57</f>
        <v>0</v>
      </c>
      <c r="AD57" s="304"/>
      <c r="AE57" s="305">
        <f>入力シート!AE57</f>
        <v>0</v>
      </c>
      <c r="AF57" s="353"/>
      <c r="AG57" s="344">
        <f>入力シート!AG57</f>
        <v>0</v>
      </c>
      <c r="AH57" s="345"/>
      <c r="AI57" s="345"/>
      <c r="AJ57" s="346"/>
      <c r="AK57" s="333">
        <f>入力シート!AK57</f>
        <v>0</v>
      </c>
      <c r="AL57" s="304"/>
      <c r="AM57" s="304">
        <f>入力シート!AM57</f>
        <v>0</v>
      </c>
      <c r="AN57" s="334"/>
      <c r="AO57" s="344">
        <f>入力シート!AO57</f>
        <v>0</v>
      </c>
      <c r="AP57" s="345"/>
      <c r="AQ57" s="345"/>
      <c r="AR57" s="346"/>
      <c r="AS57" s="381">
        <f>入力シート!AS57</f>
        <v>0</v>
      </c>
      <c r="AT57" s="304"/>
      <c r="AU57" s="304">
        <f>入力シート!AU57</f>
        <v>0</v>
      </c>
      <c r="AV57" s="353"/>
      <c r="AW57" s="376">
        <f>入力シート!AW57</f>
        <v>0</v>
      </c>
      <c r="AX57" s="377"/>
      <c r="AY57" s="377"/>
      <c r="AZ57" s="378"/>
      <c r="BA57" s="372">
        <f>入力シート!BA57</f>
        <v>0</v>
      </c>
      <c r="BB57" s="373"/>
      <c r="BC57" s="304">
        <f>入力シート!BC57</f>
        <v>0</v>
      </c>
      <c r="BD57" s="374"/>
      <c r="BE57" s="34"/>
      <c r="BF57" s="68"/>
      <c r="BG57" s="60"/>
      <c r="BH57" s="60"/>
      <c r="BI57" s="60"/>
      <c r="BJ57" s="60"/>
      <c r="BK57" s="60"/>
      <c r="BL57" s="60"/>
      <c r="BM57" s="60"/>
      <c r="BN57" s="60"/>
      <c r="BO57" s="60"/>
      <c r="BP57" s="60"/>
      <c r="BQ57" s="60"/>
      <c r="BR57" s="60"/>
      <c r="BS57" s="60"/>
      <c r="BT57" s="60"/>
      <c r="BU57" s="60"/>
      <c r="BV57" s="60"/>
      <c r="BW57" s="60"/>
      <c r="BX57" s="60"/>
      <c r="BY57" s="60"/>
      <c r="BZ57" s="60"/>
      <c r="CA57" s="60"/>
      <c r="CB57" s="60"/>
      <c r="CC57" s="60"/>
      <c r="CD57" s="60"/>
      <c r="CE57" s="60"/>
      <c r="CF57" s="321"/>
      <c r="CG57" s="158"/>
      <c r="CH57" s="158"/>
      <c r="CI57" s="158"/>
      <c r="CJ57" s="158"/>
      <c r="CK57" s="49" t="s">
        <v>149</v>
      </c>
      <c r="CL57" s="325" t="e">
        <f>VLOOKUP("CR2",WORK1!O4:Q53,2,FALSE)</f>
        <v>#N/A</v>
      </c>
      <c r="CM57" s="326"/>
      <c r="CN57" s="326"/>
      <c r="CO57" s="326"/>
      <c r="CP57" s="326"/>
      <c r="CQ57" s="326"/>
      <c r="CR57" s="327"/>
    </row>
    <row r="58" spans="1:96" x14ac:dyDescent="0.15">
      <c r="A58" s="328">
        <v>37</v>
      </c>
      <c r="B58" s="329"/>
      <c r="C58" s="194">
        <f>入力シート!C58</f>
        <v>0</v>
      </c>
      <c r="D58" s="195"/>
      <c r="E58" s="195"/>
      <c r="F58" s="195"/>
      <c r="G58" s="195"/>
      <c r="H58" s="195"/>
      <c r="I58" s="196"/>
      <c r="J58" s="360">
        <f>入力シート!J58</f>
        <v>0</v>
      </c>
      <c r="K58" s="361"/>
      <c r="L58" s="361"/>
      <c r="M58" s="361"/>
      <c r="N58" s="361"/>
      <c r="O58" s="361"/>
      <c r="P58" s="362"/>
      <c r="Q58" s="350">
        <f>入力シート!Q58</f>
        <v>0</v>
      </c>
      <c r="R58" s="351"/>
      <c r="S58" s="351"/>
      <c r="T58" s="351"/>
      <c r="U58" s="351"/>
      <c r="V58" s="351"/>
      <c r="W58" s="351"/>
      <c r="X58" s="351"/>
      <c r="Y58" s="352"/>
      <c r="Z58" s="303">
        <f>入力シート!Z58</f>
        <v>0</v>
      </c>
      <c r="AA58" s="304"/>
      <c r="AB58" s="304"/>
      <c r="AC58" s="305">
        <f>入力シート!AC58</f>
        <v>0</v>
      </c>
      <c r="AD58" s="304"/>
      <c r="AE58" s="305">
        <f>入力シート!AE58</f>
        <v>0</v>
      </c>
      <c r="AF58" s="353"/>
      <c r="AG58" s="344">
        <f>入力シート!AG58</f>
        <v>0</v>
      </c>
      <c r="AH58" s="345"/>
      <c r="AI58" s="345"/>
      <c r="AJ58" s="346"/>
      <c r="AK58" s="333">
        <f>入力シート!AK58</f>
        <v>0</v>
      </c>
      <c r="AL58" s="304"/>
      <c r="AM58" s="304">
        <f>入力シート!AM58</f>
        <v>0</v>
      </c>
      <c r="AN58" s="334"/>
      <c r="AO58" s="344">
        <f>入力シート!AO58</f>
        <v>0</v>
      </c>
      <c r="AP58" s="345"/>
      <c r="AQ58" s="345"/>
      <c r="AR58" s="346"/>
      <c r="AS58" s="381">
        <f>入力シート!AS58</f>
        <v>0</v>
      </c>
      <c r="AT58" s="304"/>
      <c r="AU58" s="304">
        <f>入力シート!AU58</f>
        <v>0</v>
      </c>
      <c r="AV58" s="353"/>
      <c r="AW58" s="376">
        <f>入力シート!AW58</f>
        <v>0</v>
      </c>
      <c r="AX58" s="377"/>
      <c r="AY58" s="377"/>
      <c r="AZ58" s="378"/>
      <c r="BA58" s="372">
        <f>入力シート!BA58</f>
        <v>0</v>
      </c>
      <c r="BB58" s="373"/>
      <c r="BC58" s="304">
        <f>入力シート!BC58</f>
        <v>0</v>
      </c>
      <c r="BD58" s="374"/>
      <c r="BE58" s="34"/>
      <c r="BF58" s="68"/>
      <c r="BG58" s="60"/>
      <c r="BH58" s="60"/>
      <c r="BI58" s="60"/>
      <c r="BJ58" s="60"/>
      <c r="BK58" s="60"/>
      <c r="BL58" s="60"/>
      <c r="BM58" s="60"/>
      <c r="BN58" s="60"/>
      <c r="BO58" s="60"/>
      <c r="BP58" s="60"/>
      <c r="BQ58" s="60"/>
      <c r="BR58" s="60"/>
      <c r="BS58" s="60"/>
      <c r="BT58" s="60"/>
      <c r="BU58" s="60"/>
      <c r="BV58" s="60"/>
      <c r="BW58" s="60"/>
      <c r="BX58" s="60"/>
      <c r="BY58" s="60"/>
      <c r="BZ58" s="60"/>
      <c r="CA58" s="60"/>
      <c r="CB58" s="60"/>
      <c r="CC58" s="60"/>
      <c r="CD58" s="60"/>
      <c r="CE58" s="60"/>
      <c r="CF58" s="60"/>
      <c r="CG58" s="60"/>
      <c r="CH58" s="60"/>
      <c r="CI58" s="60"/>
      <c r="CJ58" s="60"/>
      <c r="CK58" s="60"/>
      <c r="CL58" s="60"/>
      <c r="CM58" s="60"/>
      <c r="CN58" s="60"/>
      <c r="CO58" s="60"/>
      <c r="CP58" s="60"/>
      <c r="CQ58" s="60"/>
      <c r="CR58" s="69"/>
    </row>
    <row r="59" spans="1:96" x14ac:dyDescent="0.15">
      <c r="A59" s="328">
        <v>38</v>
      </c>
      <c r="B59" s="329"/>
      <c r="C59" s="194">
        <f>入力シート!C59</f>
        <v>0</v>
      </c>
      <c r="D59" s="195"/>
      <c r="E59" s="195"/>
      <c r="F59" s="195"/>
      <c r="G59" s="195"/>
      <c r="H59" s="195"/>
      <c r="I59" s="196"/>
      <c r="J59" s="360">
        <f>入力シート!J59</f>
        <v>0</v>
      </c>
      <c r="K59" s="361"/>
      <c r="L59" s="361"/>
      <c r="M59" s="361"/>
      <c r="N59" s="361"/>
      <c r="O59" s="361"/>
      <c r="P59" s="362"/>
      <c r="Q59" s="350">
        <f>入力シート!Q59</f>
        <v>0</v>
      </c>
      <c r="R59" s="351"/>
      <c r="S59" s="351"/>
      <c r="T59" s="351"/>
      <c r="U59" s="351"/>
      <c r="V59" s="351"/>
      <c r="W59" s="351"/>
      <c r="X59" s="351"/>
      <c r="Y59" s="352"/>
      <c r="Z59" s="303">
        <f>入力シート!Z59</f>
        <v>0</v>
      </c>
      <c r="AA59" s="304"/>
      <c r="AB59" s="304"/>
      <c r="AC59" s="305">
        <f>入力シート!AC59</f>
        <v>0</v>
      </c>
      <c r="AD59" s="304"/>
      <c r="AE59" s="305">
        <f>入力シート!AE59</f>
        <v>0</v>
      </c>
      <c r="AF59" s="353"/>
      <c r="AG59" s="344">
        <f>入力シート!AG59</f>
        <v>0</v>
      </c>
      <c r="AH59" s="345"/>
      <c r="AI59" s="345"/>
      <c r="AJ59" s="346"/>
      <c r="AK59" s="333">
        <f>入力シート!AK59</f>
        <v>0</v>
      </c>
      <c r="AL59" s="304"/>
      <c r="AM59" s="304">
        <f>入力シート!AM59</f>
        <v>0</v>
      </c>
      <c r="AN59" s="334"/>
      <c r="AO59" s="344">
        <f>入力シート!AO59</f>
        <v>0</v>
      </c>
      <c r="AP59" s="345"/>
      <c r="AQ59" s="345"/>
      <c r="AR59" s="346"/>
      <c r="AS59" s="381">
        <f>入力シート!AS59</f>
        <v>0</v>
      </c>
      <c r="AT59" s="304"/>
      <c r="AU59" s="304">
        <f>入力シート!AU59</f>
        <v>0</v>
      </c>
      <c r="AV59" s="353"/>
      <c r="AW59" s="376">
        <f>入力シート!AW59</f>
        <v>0</v>
      </c>
      <c r="AX59" s="377"/>
      <c r="AY59" s="377"/>
      <c r="AZ59" s="378"/>
      <c r="BA59" s="372">
        <f>入力シート!BA59</f>
        <v>0</v>
      </c>
      <c r="BB59" s="373"/>
      <c r="BC59" s="304">
        <f>入力シート!BC59</f>
        <v>0</v>
      </c>
      <c r="BD59" s="374"/>
      <c r="BE59" s="34"/>
      <c r="BF59" s="68"/>
      <c r="BG59" s="60"/>
      <c r="BH59" s="60"/>
      <c r="BI59" s="60"/>
      <c r="BJ59" s="60"/>
      <c r="BK59" s="60"/>
      <c r="BL59" s="60"/>
      <c r="BM59" s="60"/>
      <c r="BN59" s="60"/>
      <c r="BO59" s="60"/>
      <c r="BP59" s="60"/>
      <c r="BQ59" s="60"/>
      <c r="BR59" s="60"/>
      <c r="BS59" s="60"/>
      <c r="BT59" s="60"/>
      <c r="BU59" s="60"/>
      <c r="BV59" s="60"/>
      <c r="BW59" s="60"/>
      <c r="BX59" s="60"/>
      <c r="BY59" s="60"/>
      <c r="BZ59" s="60"/>
      <c r="CA59" s="60"/>
      <c r="CB59" s="60"/>
      <c r="CC59" s="60"/>
      <c r="CD59" s="60"/>
      <c r="CE59" s="60"/>
      <c r="CF59" s="60"/>
      <c r="CG59" s="60"/>
      <c r="CH59" s="60"/>
      <c r="CI59" s="60"/>
      <c r="CJ59" s="60"/>
      <c r="CK59" s="60"/>
      <c r="CL59" s="60"/>
      <c r="CM59" s="60"/>
      <c r="CN59" s="60"/>
      <c r="CO59" s="60"/>
      <c r="CP59" s="60"/>
      <c r="CQ59" s="60"/>
      <c r="CR59" s="69"/>
    </row>
    <row r="60" spans="1:96" x14ac:dyDescent="0.15">
      <c r="A60" s="328">
        <v>39</v>
      </c>
      <c r="B60" s="329"/>
      <c r="C60" s="194">
        <f>入力シート!C60</f>
        <v>0</v>
      </c>
      <c r="D60" s="195"/>
      <c r="E60" s="195"/>
      <c r="F60" s="195"/>
      <c r="G60" s="195"/>
      <c r="H60" s="195"/>
      <c r="I60" s="196"/>
      <c r="J60" s="360">
        <f>入力シート!J60</f>
        <v>0</v>
      </c>
      <c r="K60" s="361"/>
      <c r="L60" s="361"/>
      <c r="M60" s="361"/>
      <c r="N60" s="361"/>
      <c r="O60" s="361"/>
      <c r="P60" s="362"/>
      <c r="Q60" s="350">
        <f>入力シート!Q60</f>
        <v>0</v>
      </c>
      <c r="R60" s="351"/>
      <c r="S60" s="351"/>
      <c r="T60" s="351"/>
      <c r="U60" s="351"/>
      <c r="V60" s="351"/>
      <c r="W60" s="351"/>
      <c r="X60" s="351"/>
      <c r="Y60" s="352"/>
      <c r="Z60" s="303">
        <f>入力シート!Z60</f>
        <v>0</v>
      </c>
      <c r="AA60" s="304"/>
      <c r="AB60" s="304"/>
      <c r="AC60" s="305">
        <f>入力シート!AC60</f>
        <v>0</v>
      </c>
      <c r="AD60" s="304"/>
      <c r="AE60" s="305">
        <f>入力シート!AE60</f>
        <v>0</v>
      </c>
      <c r="AF60" s="353"/>
      <c r="AG60" s="344">
        <f>入力シート!AG60</f>
        <v>0</v>
      </c>
      <c r="AH60" s="345"/>
      <c r="AI60" s="345"/>
      <c r="AJ60" s="346"/>
      <c r="AK60" s="333">
        <f>入力シート!AK60</f>
        <v>0</v>
      </c>
      <c r="AL60" s="304"/>
      <c r="AM60" s="304">
        <f>入力シート!AM60</f>
        <v>0</v>
      </c>
      <c r="AN60" s="334"/>
      <c r="AO60" s="344">
        <f>入力シート!AO60</f>
        <v>0</v>
      </c>
      <c r="AP60" s="345"/>
      <c r="AQ60" s="345"/>
      <c r="AR60" s="346"/>
      <c r="AS60" s="381">
        <f>入力シート!AS60</f>
        <v>0</v>
      </c>
      <c r="AT60" s="304"/>
      <c r="AU60" s="304">
        <f>入力シート!AU60</f>
        <v>0</v>
      </c>
      <c r="AV60" s="353"/>
      <c r="AW60" s="376">
        <f>入力シート!AW60</f>
        <v>0</v>
      </c>
      <c r="AX60" s="377"/>
      <c r="AY60" s="377"/>
      <c r="AZ60" s="378"/>
      <c r="BA60" s="372">
        <f>入力シート!BA60</f>
        <v>0</v>
      </c>
      <c r="BB60" s="373"/>
      <c r="BC60" s="304">
        <f>入力シート!BC60</f>
        <v>0</v>
      </c>
      <c r="BD60" s="374"/>
      <c r="BE60" s="34"/>
      <c r="BF60" s="68"/>
      <c r="BG60" s="60"/>
      <c r="BH60" s="60"/>
      <c r="BI60" s="60"/>
      <c r="BJ60" s="60"/>
      <c r="BK60" s="60"/>
      <c r="BL60" s="60"/>
      <c r="BM60" s="60"/>
      <c r="BN60" s="60"/>
      <c r="BO60" s="60"/>
      <c r="BP60" s="60"/>
      <c r="BQ60" s="60"/>
      <c r="BR60" s="60"/>
      <c r="BS60" s="60"/>
      <c r="BT60" s="60"/>
      <c r="BU60" s="60"/>
      <c r="BV60" s="60"/>
      <c r="BW60" s="60"/>
      <c r="BX60" s="60"/>
      <c r="BY60" s="60"/>
      <c r="BZ60" s="60"/>
      <c r="CA60" s="60"/>
      <c r="CB60" s="60"/>
      <c r="CC60" s="60"/>
      <c r="CD60" s="60"/>
      <c r="CE60" s="60"/>
      <c r="CF60" s="60"/>
      <c r="CG60" s="60"/>
      <c r="CH60" s="60"/>
      <c r="CI60" s="60"/>
      <c r="CJ60" s="60"/>
      <c r="CK60" s="60"/>
      <c r="CL60" s="60"/>
      <c r="CM60" s="60"/>
      <c r="CN60" s="60"/>
      <c r="CO60" s="60"/>
      <c r="CP60" s="60"/>
      <c r="CQ60" s="60"/>
      <c r="CR60" s="69"/>
    </row>
    <row r="61" spans="1:96" ht="14.25" thickBot="1" x14ac:dyDescent="0.2">
      <c r="A61" s="382">
        <v>40</v>
      </c>
      <c r="B61" s="383"/>
      <c r="C61" s="197">
        <f>入力シート!C61</f>
        <v>0</v>
      </c>
      <c r="D61" s="198"/>
      <c r="E61" s="198"/>
      <c r="F61" s="198"/>
      <c r="G61" s="198"/>
      <c r="H61" s="198"/>
      <c r="I61" s="199"/>
      <c r="J61" s="384">
        <f>入力シート!J61</f>
        <v>0</v>
      </c>
      <c r="K61" s="385"/>
      <c r="L61" s="385"/>
      <c r="M61" s="385"/>
      <c r="N61" s="385"/>
      <c r="O61" s="385"/>
      <c r="P61" s="386"/>
      <c r="Q61" s="387">
        <f>入力シート!Q61</f>
        <v>0</v>
      </c>
      <c r="R61" s="388"/>
      <c r="S61" s="388"/>
      <c r="T61" s="388"/>
      <c r="U61" s="388"/>
      <c r="V61" s="388"/>
      <c r="W61" s="388"/>
      <c r="X61" s="388"/>
      <c r="Y61" s="389"/>
      <c r="Z61" s="393">
        <f>入力シート!Z61</f>
        <v>0</v>
      </c>
      <c r="AA61" s="394"/>
      <c r="AB61" s="394"/>
      <c r="AC61" s="395">
        <f>入力シート!AC61</f>
        <v>0</v>
      </c>
      <c r="AD61" s="394"/>
      <c r="AE61" s="395">
        <f>入力シート!AE61</f>
        <v>0</v>
      </c>
      <c r="AF61" s="398"/>
      <c r="AG61" s="390">
        <f>入力シート!AG61</f>
        <v>0</v>
      </c>
      <c r="AH61" s="391"/>
      <c r="AI61" s="391"/>
      <c r="AJ61" s="392"/>
      <c r="AK61" s="396">
        <f>入力シート!AK61</f>
        <v>0</v>
      </c>
      <c r="AL61" s="394"/>
      <c r="AM61" s="394">
        <f>入力シート!AM61</f>
        <v>0</v>
      </c>
      <c r="AN61" s="397"/>
      <c r="AO61" s="390">
        <f>入力シート!AO61</f>
        <v>0</v>
      </c>
      <c r="AP61" s="391"/>
      <c r="AQ61" s="391"/>
      <c r="AR61" s="392"/>
      <c r="AS61" s="409">
        <f>入力シート!AS61</f>
        <v>0</v>
      </c>
      <c r="AT61" s="394"/>
      <c r="AU61" s="394">
        <f>入力シート!AU61</f>
        <v>0</v>
      </c>
      <c r="AV61" s="398"/>
      <c r="AW61" s="399">
        <f>入力シート!AW61</f>
        <v>0</v>
      </c>
      <c r="AX61" s="400"/>
      <c r="AY61" s="400"/>
      <c r="AZ61" s="401"/>
      <c r="BA61" s="402">
        <f>入力シート!BA61</f>
        <v>0</v>
      </c>
      <c r="BB61" s="403"/>
      <c r="BC61" s="394">
        <f>入力シート!BC61</f>
        <v>0</v>
      </c>
      <c r="BD61" s="404"/>
      <c r="BE61" s="34"/>
      <c r="BF61" s="70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1"/>
      <c r="CL61" s="71"/>
      <c r="CM61" s="71"/>
      <c r="CN61" s="71"/>
      <c r="CO61" s="71"/>
      <c r="CP61" s="71"/>
      <c r="CQ61" s="71"/>
      <c r="CR61" s="72"/>
    </row>
    <row r="62" spans="1:96" x14ac:dyDescent="0.15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  <c r="AY62" s="34"/>
      <c r="AZ62" s="34"/>
      <c r="BA62" s="34"/>
      <c r="BB62" s="34"/>
      <c r="BC62" s="34"/>
      <c r="BD62" s="34"/>
      <c r="BE62" s="34"/>
      <c r="BF62" s="34"/>
      <c r="BG62" s="34"/>
      <c r="BH62" s="34"/>
      <c r="BI62" s="34"/>
      <c r="BJ62" s="34"/>
      <c r="BK62" s="34"/>
      <c r="BL62" s="34"/>
      <c r="BM62" s="34"/>
      <c r="BN62" s="34"/>
      <c r="BO62" s="34"/>
      <c r="BP62" s="34"/>
      <c r="BQ62" s="34"/>
      <c r="BR62" s="34"/>
      <c r="BS62" s="34"/>
      <c r="BT62" s="34"/>
      <c r="BU62" s="34"/>
      <c r="BV62" s="34"/>
      <c r="BW62" s="34"/>
      <c r="BX62" s="34"/>
      <c r="BY62" s="34"/>
      <c r="BZ62" s="34"/>
      <c r="CA62" s="34"/>
      <c r="CB62" s="34"/>
      <c r="CC62" s="34"/>
      <c r="CD62" s="34"/>
      <c r="CE62" s="34"/>
      <c r="CF62" s="34"/>
      <c r="CG62" s="34"/>
      <c r="CH62" s="34"/>
      <c r="CI62" s="34"/>
      <c r="CJ62" s="34"/>
      <c r="CK62" s="34"/>
      <c r="CL62" s="34"/>
      <c r="CM62" s="34"/>
      <c r="CN62" s="34"/>
      <c r="CO62" s="34"/>
      <c r="CP62" s="34"/>
      <c r="CQ62" s="34"/>
      <c r="CR62" s="34"/>
    </row>
    <row r="63" spans="1:96" x14ac:dyDescent="0.15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4"/>
      <c r="AS63" s="34"/>
      <c r="AT63" s="34"/>
      <c r="AU63" s="34"/>
      <c r="AV63" s="34"/>
      <c r="AW63" s="34"/>
      <c r="AX63" s="34"/>
      <c r="AY63" s="34"/>
      <c r="AZ63" s="34"/>
      <c r="BA63" s="34"/>
      <c r="BB63" s="34"/>
      <c r="BC63" s="34"/>
      <c r="BD63" s="34"/>
      <c r="BE63" s="34"/>
      <c r="BF63" s="34"/>
      <c r="BG63" s="34"/>
      <c r="BH63" s="34"/>
      <c r="BI63" s="34"/>
      <c r="BJ63" s="34"/>
      <c r="BK63" s="34"/>
      <c r="BL63" s="34"/>
      <c r="BM63" s="34"/>
      <c r="BN63" s="34"/>
      <c r="BO63" s="34"/>
      <c r="BP63" s="34"/>
      <c r="BQ63" s="34"/>
      <c r="BR63" s="34"/>
      <c r="BS63" s="34"/>
      <c r="BT63" s="34"/>
      <c r="BU63" s="34"/>
      <c r="BV63" s="34"/>
      <c r="BW63" s="34"/>
      <c r="BX63" s="34"/>
      <c r="BY63" s="34"/>
      <c r="BZ63" s="34"/>
      <c r="CA63" s="34"/>
      <c r="CB63" s="34"/>
      <c r="CC63" s="34"/>
      <c r="CD63" s="34"/>
      <c r="CE63" s="34"/>
      <c r="CF63" s="34"/>
      <c r="CG63" s="34"/>
      <c r="CH63" s="34"/>
      <c r="CI63" s="34"/>
      <c r="CJ63" s="34"/>
      <c r="CK63" s="34"/>
      <c r="CL63" s="34"/>
      <c r="CM63" s="34"/>
      <c r="CN63" s="34"/>
      <c r="CO63" s="34"/>
      <c r="CP63" s="34"/>
      <c r="CQ63" s="34"/>
      <c r="CR63" s="34"/>
    </row>
    <row r="64" spans="1:96" x14ac:dyDescent="0.15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34"/>
      <c r="BD64" s="34"/>
      <c r="BE64" s="34"/>
      <c r="BF64" s="34"/>
      <c r="BG64" s="34"/>
      <c r="BH64" s="34"/>
      <c r="BI64" s="34"/>
      <c r="BJ64" s="34"/>
      <c r="BK64" s="34"/>
      <c r="BL64" s="34"/>
      <c r="BM64" s="34"/>
      <c r="BN64" s="34"/>
      <c r="BO64" s="34"/>
      <c r="BP64" s="34"/>
      <c r="BQ64" s="34"/>
      <c r="BR64" s="34"/>
      <c r="BS64" s="34"/>
      <c r="BT64" s="34"/>
      <c r="BU64" s="34"/>
      <c r="BV64" s="34"/>
      <c r="BW64" s="34"/>
      <c r="BX64" s="34"/>
      <c r="BY64" s="34"/>
      <c r="BZ64" s="34"/>
      <c r="CA64" s="34"/>
      <c r="CB64" s="34"/>
      <c r="CC64" s="34"/>
      <c r="CD64" s="34"/>
      <c r="CE64" s="34"/>
      <c r="CF64" s="34"/>
      <c r="CG64" s="34"/>
      <c r="CH64" s="34"/>
      <c r="CI64" s="34"/>
      <c r="CJ64" s="34"/>
      <c r="CK64" s="34"/>
      <c r="CL64" s="34"/>
      <c r="CM64" s="34"/>
      <c r="CN64" s="34"/>
      <c r="CO64" s="34"/>
      <c r="CP64" s="34"/>
      <c r="CQ64" s="34"/>
      <c r="CR64" s="34"/>
    </row>
    <row r="65" spans="1:96" x14ac:dyDescent="0.15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  <c r="AT65" s="34"/>
      <c r="AU65" s="34"/>
      <c r="AV65" s="34"/>
      <c r="AW65" s="34"/>
      <c r="AX65" s="34"/>
      <c r="AY65" s="34"/>
      <c r="AZ65" s="34"/>
      <c r="BA65" s="34"/>
      <c r="BB65" s="34"/>
      <c r="BC65" s="34"/>
      <c r="BD65" s="34"/>
      <c r="BE65" s="34"/>
      <c r="BF65" s="34"/>
      <c r="BG65" s="34"/>
      <c r="BH65" s="34"/>
      <c r="BI65" s="34"/>
      <c r="BJ65" s="34"/>
      <c r="BK65" s="34"/>
      <c r="BL65" s="34"/>
      <c r="BM65" s="34"/>
      <c r="BN65" s="34"/>
      <c r="BO65" s="34"/>
      <c r="BP65" s="34"/>
      <c r="BQ65" s="34"/>
      <c r="BR65" s="34"/>
      <c r="BS65" s="34"/>
      <c r="BT65" s="34"/>
      <c r="BU65" s="34"/>
      <c r="BV65" s="34"/>
      <c r="BW65" s="34"/>
      <c r="BX65" s="34"/>
      <c r="BY65" s="34"/>
      <c r="BZ65" s="34"/>
      <c r="CA65" s="34"/>
      <c r="CB65" s="34"/>
      <c r="CC65" s="34"/>
      <c r="CD65" s="34"/>
      <c r="CE65" s="34"/>
      <c r="CF65" s="34"/>
      <c r="CG65" s="34"/>
      <c r="CH65" s="34"/>
      <c r="CI65" s="34"/>
      <c r="CJ65" s="34"/>
      <c r="CK65" s="34"/>
      <c r="CL65" s="34"/>
      <c r="CM65" s="34"/>
      <c r="CN65" s="34"/>
      <c r="CO65" s="34"/>
      <c r="CP65" s="34"/>
      <c r="CQ65" s="34"/>
      <c r="CR65" s="34"/>
    </row>
    <row r="66" spans="1:96" x14ac:dyDescent="0.15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4"/>
      <c r="AV66" s="34"/>
      <c r="AW66" s="34"/>
      <c r="AX66" s="34"/>
      <c r="AY66" s="34"/>
      <c r="AZ66" s="34"/>
      <c r="BA66" s="34"/>
      <c r="BB66" s="34"/>
      <c r="BC66" s="34"/>
      <c r="BD66" s="34"/>
      <c r="BE66" s="34"/>
      <c r="BF66" s="34"/>
      <c r="BG66" s="34"/>
      <c r="BH66" s="34"/>
      <c r="BI66" s="34"/>
      <c r="BJ66" s="34"/>
      <c r="BK66" s="34"/>
      <c r="BL66" s="34"/>
      <c r="BM66" s="34"/>
      <c r="BN66" s="34"/>
      <c r="BO66" s="34"/>
      <c r="BP66" s="34"/>
      <c r="BQ66" s="34"/>
      <c r="BR66" s="34"/>
      <c r="BS66" s="34"/>
      <c r="BT66" s="34"/>
      <c r="BU66" s="34"/>
      <c r="BV66" s="34"/>
      <c r="BW66" s="34"/>
      <c r="BX66" s="34"/>
      <c r="BY66" s="34"/>
      <c r="BZ66" s="34"/>
      <c r="CA66" s="34"/>
      <c r="CB66" s="34"/>
      <c r="CC66" s="34"/>
      <c r="CD66" s="34"/>
      <c r="CE66" s="34"/>
      <c r="CF66" s="34"/>
      <c r="CG66" s="34"/>
      <c r="CH66" s="34"/>
      <c r="CI66" s="34"/>
      <c r="CJ66" s="34"/>
      <c r="CK66" s="34"/>
      <c r="CL66" s="34"/>
      <c r="CM66" s="34"/>
      <c r="CN66" s="34"/>
      <c r="CO66" s="34"/>
      <c r="CP66" s="34"/>
      <c r="CQ66" s="34"/>
      <c r="CR66" s="34"/>
    </row>
    <row r="67" spans="1:96" x14ac:dyDescent="0.15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4"/>
      <c r="BI67" s="34"/>
      <c r="BJ67" s="34"/>
      <c r="BK67" s="34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4"/>
      <c r="BZ67" s="34"/>
      <c r="CA67" s="34"/>
      <c r="CB67" s="34"/>
      <c r="CC67" s="34"/>
      <c r="CD67" s="34"/>
      <c r="CE67" s="34"/>
      <c r="CF67" s="34"/>
      <c r="CG67" s="34"/>
      <c r="CH67" s="34"/>
      <c r="CI67" s="34"/>
      <c r="CJ67" s="34"/>
      <c r="CK67" s="34"/>
      <c r="CL67" s="34"/>
      <c r="CM67" s="34"/>
      <c r="CN67" s="34"/>
      <c r="CO67" s="34"/>
      <c r="CP67" s="34"/>
      <c r="CQ67" s="34"/>
      <c r="CR67" s="34"/>
    </row>
    <row r="68" spans="1:96" x14ac:dyDescent="0.15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  <c r="AY68" s="34"/>
      <c r="AZ68" s="34"/>
      <c r="BA68" s="34"/>
      <c r="BB68" s="34"/>
      <c r="BC68" s="34"/>
      <c r="BD68" s="34"/>
      <c r="BE68" s="34"/>
      <c r="BF68" s="34"/>
      <c r="BG68" s="34"/>
      <c r="BH68" s="34"/>
      <c r="BI68" s="34"/>
      <c r="BJ68" s="34"/>
      <c r="BK68" s="34"/>
      <c r="BL68" s="34"/>
      <c r="BM68" s="34"/>
      <c r="BN68" s="34"/>
      <c r="BO68" s="34"/>
      <c r="BP68" s="34"/>
      <c r="BQ68" s="34"/>
      <c r="BR68" s="34"/>
      <c r="BS68" s="34"/>
      <c r="BT68" s="34"/>
      <c r="BU68" s="34"/>
      <c r="BV68" s="34"/>
      <c r="BW68" s="34"/>
      <c r="BX68" s="34"/>
      <c r="BY68" s="34"/>
      <c r="BZ68" s="34"/>
      <c r="CA68" s="34"/>
      <c r="CB68" s="34"/>
      <c r="CC68" s="34"/>
      <c r="CD68" s="34"/>
      <c r="CE68" s="34"/>
      <c r="CF68" s="34"/>
      <c r="CG68" s="34"/>
      <c r="CH68" s="34"/>
      <c r="CI68" s="34"/>
      <c r="CJ68" s="34"/>
      <c r="CK68" s="34"/>
      <c r="CL68" s="34"/>
      <c r="CM68" s="34"/>
      <c r="CN68" s="34"/>
      <c r="CO68" s="34"/>
      <c r="CP68" s="34"/>
      <c r="CQ68" s="34"/>
      <c r="CR68" s="34"/>
    </row>
    <row r="69" spans="1:96" x14ac:dyDescent="0.15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L69" s="34"/>
      <c r="BM69" s="34"/>
      <c r="BN69" s="34"/>
      <c r="BO69" s="34"/>
      <c r="BP69" s="34"/>
      <c r="BQ69" s="34"/>
      <c r="BR69" s="34"/>
      <c r="BS69" s="34"/>
      <c r="BT69" s="34"/>
      <c r="BU69" s="34"/>
      <c r="BV69" s="34"/>
      <c r="BW69" s="34"/>
      <c r="BX69" s="34"/>
      <c r="BY69" s="34"/>
      <c r="BZ69" s="34"/>
      <c r="CA69" s="34"/>
      <c r="CB69" s="34"/>
      <c r="CC69" s="34"/>
      <c r="CD69" s="34"/>
      <c r="CE69" s="34"/>
      <c r="CF69" s="34"/>
      <c r="CG69" s="34"/>
      <c r="CH69" s="34"/>
      <c r="CI69" s="34"/>
      <c r="CJ69" s="34"/>
      <c r="CK69" s="34"/>
      <c r="CL69" s="34"/>
      <c r="CM69" s="34"/>
      <c r="CN69" s="34"/>
      <c r="CO69" s="34"/>
      <c r="CP69" s="34"/>
      <c r="CQ69" s="34"/>
      <c r="CR69" s="34"/>
    </row>
    <row r="70" spans="1:96" x14ac:dyDescent="0.15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  <c r="BM70" s="34"/>
      <c r="BN70" s="34"/>
      <c r="BO70" s="34"/>
      <c r="BP70" s="34"/>
      <c r="BQ70" s="34"/>
      <c r="BR70" s="34"/>
      <c r="BS70" s="34"/>
      <c r="BT70" s="34"/>
      <c r="BU70" s="34"/>
      <c r="BV70" s="34"/>
      <c r="BW70" s="34"/>
      <c r="BX70" s="34"/>
      <c r="BY70" s="34"/>
      <c r="BZ70" s="34"/>
      <c r="CA70" s="34"/>
      <c r="CB70" s="34"/>
      <c r="CC70" s="34"/>
      <c r="CD70" s="34"/>
      <c r="CE70" s="34"/>
      <c r="CF70" s="34"/>
      <c r="CG70" s="34"/>
      <c r="CH70" s="34"/>
      <c r="CI70" s="34"/>
      <c r="CJ70" s="34"/>
      <c r="CK70" s="34"/>
      <c r="CL70" s="34"/>
      <c r="CM70" s="34"/>
      <c r="CN70" s="34"/>
      <c r="CO70" s="34"/>
      <c r="CP70" s="34"/>
      <c r="CQ70" s="34"/>
      <c r="CR70" s="34"/>
    </row>
    <row r="71" spans="1:96" x14ac:dyDescent="0.15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  <c r="AT71" s="34"/>
      <c r="AU71" s="34"/>
      <c r="AV71" s="34"/>
      <c r="AW71" s="34"/>
      <c r="AX71" s="34"/>
      <c r="AY71" s="34"/>
      <c r="AZ71" s="34"/>
      <c r="BA71" s="34"/>
      <c r="BB71" s="34"/>
      <c r="BC71" s="34"/>
      <c r="BD71" s="34"/>
      <c r="BE71" s="34"/>
      <c r="BF71" s="34"/>
      <c r="BG71" s="34"/>
      <c r="BH71" s="34"/>
      <c r="BI71" s="34"/>
      <c r="BJ71" s="34"/>
      <c r="BK71" s="34"/>
      <c r="BL71" s="34"/>
      <c r="BM71" s="34"/>
      <c r="BN71" s="34"/>
      <c r="BO71" s="34"/>
      <c r="BP71" s="34"/>
      <c r="BQ71" s="34"/>
      <c r="BR71" s="34"/>
      <c r="BS71" s="34"/>
      <c r="BT71" s="34"/>
      <c r="BU71" s="34"/>
      <c r="BV71" s="34"/>
      <c r="BW71" s="34"/>
      <c r="BX71" s="34"/>
      <c r="BY71" s="34"/>
      <c r="BZ71" s="34"/>
      <c r="CA71" s="34"/>
      <c r="CB71" s="34"/>
      <c r="CC71" s="34"/>
      <c r="CD71" s="34"/>
      <c r="CE71" s="34"/>
      <c r="CF71" s="34"/>
      <c r="CG71" s="34"/>
      <c r="CH71" s="34"/>
      <c r="CI71" s="34"/>
      <c r="CJ71" s="34"/>
      <c r="CK71" s="34"/>
      <c r="CL71" s="34"/>
      <c r="CM71" s="34"/>
      <c r="CN71" s="34"/>
      <c r="CO71" s="34"/>
      <c r="CP71" s="34"/>
      <c r="CQ71" s="34"/>
      <c r="CR71" s="34"/>
    </row>
    <row r="72" spans="1:96" x14ac:dyDescent="0.15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L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W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34"/>
      <c r="CR72" s="34"/>
    </row>
    <row r="73" spans="1:96" x14ac:dyDescent="0.15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  <c r="AY73" s="34"/>
      <c r="AZ73" s="34"/>
      <c r="BA73" s="34"/>
      <c r="BB73" s="34"/>
      <c r="BC73" s="34"/>
      <c r="BD73" s="34"/>
      <c r="BE73" s="34"/>
      <c r="BF73" s="34"/>
      <c r="BG73" s="34"/>
      <c r="BH73" s="34"/>
      <c r="BI73" s="34"/>
      <c r="BJ73" s="34"/>
      <c r="BK73" s="34"/>
      <c r="BL73" s="34"/>
      <c r="BM73" s="34"/>
      <c r="BN73" s="34"/>
      <c r="BO73" s="34"/>
      <c r="BP73" s="34"/>
      <c r="BQ73" s="34"/>
      <c r="BR73" s="34"/>
      <c r="BS73" s="34"/>
      <c r="BT73" s="34"/>
      <c r="BU73" s="34"/>
      <c r="BV73" s="34"/>
      <c r="BW73" s="34"/>
      <c r="BX73" s="34"/>
      <c r="BY73" s="34"/>
      <c r="BZ73" s="34"/>
      <c r="CA73" s="34"/>
      <c r="CB73" s="34"/>
      <c r="CC73" s="34"/>
      <c r="CD73" s="34"/>
      <c r="CE73" s="34"/>
      <c r="CF73" s="34"/>
      <c r="CG73" s="34"/>
      <c r="CH73" s="34"/>
      <c r="CI73" s="34"/>
      <c r="CJ73" s="34"/>
      <c r="CK73" s="34"/>
      <c r="CL73" s="34"/>
      <c r="CM73" s="34"/>
      <c r="CN73" s="34"/>
      <c r="CO73" s="34"/>
      <c r="CP73" s="34"/>
      <c r="CQ73" s="34"/>
      <c r="CR73" s="34"/>
    </row>
    <row r="74" spans="1:96" x14ac:dyDescent="0.15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  <c r="AY74" s="34"/>
      <c r="AZ74" s="34"/>
      <c r="BA74" s="34"/>
      <c r="BB74" s="34"/>
      <c r="BC74" s="34"/>
      <c r="BD74" s="34"/>
      <c r="BE74" s="34"/>
      <c r="BF74" s="34"/>
      <c r="BG74" s="34"/>
      <c r="BH74" s="34"/>
      <c r="BI74" s="34"/>
      <c r="BJ74" s="34"/>
      <c r="BK74" s="34"/>
      <c r="BL74" s="34"/>
      <c r="BM74" s="34"/>
      <c r="BN74" s="34"/>
      <c r="BO74" s="34"/>
      <c r="BP74" s="34"/>
      <c r="BQ74" s="34"/>
      <c r="BR74" s="34"/>
      <c r="BS74" s="34"/>
      <c r="BT74" s="34"/>
      <c r="BU74" s="34"/>
      <c r="BV74" s="34"/>
      <c r="BW74" s="34"/>
      <c r="BX74" s="34"/>
      <c r="BY74" s="34"/>
      <c r="BZ74" s="34"/>
      <c r="CA74" s="34"/>
      <c r="CB74" s="34"/>
      <c r="CC74" s="34"/>
      <c r="CD74" s="34"/>
      <c r="CE74" s="34"/>
      <c r="CF74" s="34"/>
      <c r="CG74" s="34"/>
      <c r="CH74" s="34"/>
      <c r="CI74" s="34"/>
      <c r="CJ74" s="34"/>
      <c r="CK74" s="34"/>
      <c r="CL74" s="34"/>
      <c r="CM74" s="34"/>
      <c r="CN74" s="34"/>
      <c r="CO74" s="34"/>
      <c r="CP74" s="34"/>
      <c r="CQ74" s="34"/>
      <c r="CR74" s="34"/>
    </row>
    <row r="75" spans="1:96" x14ac:dyDescent="0.15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  <c r="AT75" s="34"/>
      <c r="AU75" s="34"/>
      <c r="AV75" s="34"/>
      <c r="AW75" s="34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34"/>
      <c r="BS75" s="34"/>
      <c r="BT75" s="34"/>
      <c r="BU75" s="34"/>
      <c r="BV75" s="34"/>
      <c r="BW75" s="34"/>
      <c r="BX75" s="34"/>
      <c r="BY75" s="34"/>
      <c r="BZ75" s="34"/>
      <c r="CA75" s="34"/>
      <c r="CB75" s="34"/>
      <c r="CC75" s="34"/>
      <c r="CD75" s="34"/>
      <c r="CE75" s="34"/>
      <c r="CF75" s="34"/>
      <c r="CG75" s="34"/>
      <c r="CH75" s="34"/>
      <c r="CI75" s="34"/>
      <c r="CJ75" s="34"/>
      <c r="CK75" s="34"/>
      <c r="CL75" s="34"/>
      <c r="CM75" s="34"/>
      <c r="CN75" s="34"/>
      <c r="CO75" s="34"/>
      <c r="CP75" s="34"/>
      <c r="CQ75" s="34"/>
      <c r="CR75" s="34"/>
    </row>
    <row r="76" spans="1:96" x14ac:dyDescent="0.15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34"/>
      <c r="BS76" s="34"/>
      <c r="BT76" s="34"/>
      <c r="BU76" s="34"/>
      <c r="BV76" s="34"/>
      <c r="BW76" s="34"/>
      <c r="BX76" s="34"/>
      <c r="BY76" s="34"/>
      <c r="BZ76" s="34"/>
      <c r="CA76" s="34"/>
      <c r="CB76" s="34"/>
      <c r="CC76" s="34"/>
      <c r="CD76" s="34"/>
      <c r="CE76" s="34"/>
      <c r="CF76" s="34"/>
      <c r="CG76" s="34"/>
      <c r="CH76" s="34"/>
      <c r="CI76" s="34"/>
      <c r="CJ76" s="34"/>
      <c r="CK76" s="34"/>
      <c r="CL76" s="34"/>
      <c r="CM76" s="34"/>
      <c r="CN76" s="34"/>
      <c r="CO76" s="34"/>
      <c r="CP76" s="34"/>
      <c r="CQ76" s="34"/>
      <c r="CR76" s="34"/>
    </row>
    <row r="77" spans="1:96" x14ac:dyDescent="0.15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  <c r="AU77" s="34"/>
      <c r="AV77" s="34"/>
      <c r="AW77" s="34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34"/>
      <c r="BS77" s="34"/>
      <c r="BT77" s="34"/>
      <c r="BU77" s="34"/>
      <c r="BV77" s="34"/>
      <c r="BW77" s="34"/>
      <c r="BX77" s="34"/>
      <c r="BY77" s="34"/>
      <c r="BZ77" s="34"/>
      <c r="CA77" s="34"/>
      <c r="CB77" s="34"/>
      <c r="CC77" s="34"/>
      <c r="CD77" s="34"/>
      <c r="CE77" s="34"/>
      <c r="CF77" s="34"/>
      <c r="CG77" s="34"/>
      <c r="CH77" s="34"/>
      <c r="CI77" s="34"/>
      <c r="CJ77" s="34"/>
      <c r="CK77" s="34"/>
      <c r="CL77" s="34"/>
      <c r="CM77" s="34"/>
      <c r="CN77" s="34"/>
      <c r="CO77" s="34"/>
      <c r="CP77" s="34"/>
      <c r="CQ77" s="34"/>
      <c r="CR77" s="34"/>
    </row>
    <row r="78" spans="1:96" x14ac:dyDescent="0.15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  <c r="AU78" s="34"/>
      <c r="AV78" s="34"/>
      <c r="AW78" s="34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34"/>
      <c r="BS78" s="34"/>
      <c r="BT78" s="34"/>
      <c r="BU78" s="34"/>
      <c r="BV78" s="34"/>
      <c r="BW78" s="34"/>
      <c r="BX78" s="34"/>
      <c r="BY78" s="34"/>
      <c r="BZ78" s="34"/>
      <c r="CA78" s="34"/>
      <c r="CB78" s="34"/>
      <c r="CC78" s="34"/>
      <c r="CD78" s="34"/>
      <c r="CE78" s="34"/>
      <c r="CF78" s="34"/>
      <c r="CG78" s="34"/>
      <c r="CH78" s="34"/>
      <c r="CI78" s="34"/>
      <c r="CJ78" s="34"/>
      <c r="CK78" s="34"/>
      <c r="CL78" s="34"/>
      <c r="CM78" s="34"/>
      <c r="CN78" s="34"/>
      <c r="CO78" s="34"/>
      <c r="CP78" s="34"/>
      <c r="CQ78" s="34"/>
      <c r="CR78" s="34"/>
    </row>
    <row r="79" spans="1:96" x14ac:dyDescent="0.15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34"/>
      <c r="BS79" s="34"/>
      <c r="BT79" s="34"/>
      <c r="BU79" s="34"/>
      <c r="BV79" s="34"/>
      <c r="BW79" s="34"/>
      <c r="BX79" s="34"/>
      <c r="BY79" s="34"/>
      <c r="BZ79" s="34"/>
      <c r="CA79" s="34"/>
      <c r="CB79" s="34"/>
      <c r="CC79" s="34"/>
      <c r="CD79" s="34"/>
      <c r="CE79" s="34"/>
      <c r="CF79" s="34"/>
      <c r="CG79" s="34"/>
      <c r="CH79" s="34"/>
      <c r="CI79" s="34"/>
      <c r="CJ79" s="34"/>
      <c r="CK79" s="34"/>
      <c r="CL79" s="34"/>
      <c r="CM79" s="34"/>
      <c r="CN79" s="34"/>
      <c r="CO79" s="34"/>
      <c r="CP79" s="34"/>
      <c r="CQ79" s="34"/>
      <c r="CR79" s="34"/>
    </row>
    <row r="80" spans="1:96" x14ac:dyDescent="0.15">
      <c r="AW80" s="50"/>
      <c r="AX80" s="50"/>
      <c r="AY80" s="50"/>
      <c r="AZ80" s="50"/>
      <c r="BA80" s="50"/>
      <c r="BB80" s="50"/>
      <c r="BE80" s="34"/>
      <c r="BF80" s="34"/>
      <c r="BG80" s="34"/>
      <c r="BH80" s="34"/>
      <c r="BI80" s="34"/>
      <c r="BJ80" s="34"/>
      <c r="BK80" s="34"/>
      <c r="BL80" s="34"/>
      <c r="BM80" s="34"/>
      <c r="BN80" s="34"/>
      <c r="BO80" s="34"/>
      <c r="BP80" s="34"/>
      <c r="BQ80" s="34"/>
      <c r="BR80" s="34"/>
      <c r="BS80" s="34"/>
      <c r="BT80" s="34"/>
      <c r="BU80" s="34"/>
      <c r="BV80" s="34"/>
      <c r="BW80" s="34"/>
      <c r="BX80" s="34"/>
      <c r="BY80" s="34"/>
      <c r="BZ80" s="34"/>
      <c r="CA80" s="34"/>
      <c r="CB80" s="34"/>
      <c r="CC80" s="34"/>
      <c r="CD80" s="34"/>
      <c r="CE80" s="34"/>
      <c r="CF80" s="34"/>
      <c r="CG80" s="34"/>
      <c r="CH80" s="34"/>
      <c r="CI80" s="34"/>
      <c r="CJ80" s="34"/>
      <c r="CK80" s="34"/>
      <c r="CL80" s="34"/>
      <c r="CM80" s="34"/>
      <c r="CN80" s="34"/>
      <c r="CO80" s="34"/>
      <c r="CP80" s="34"/>
      <c r="CQ80" s="34"/>
      <c r="CR80" s="34"/>
    </row>
    <row r="81" spans="58:96" x14ac:dyDescent="0.15"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34"/>
      <c r="BS81" s="34"/>
      <c r="BT81" s="34"/>
      <c r="BU81" s="34"/>
      <c r="BV81" s="34"/>
      <c r="BW81" s="34"/>
      <c r="BX81" s="34"/>
      <c r="BY81" s="34"/>
      <c r="BZ81" s="34"/>
      <c r="CA81" s="34"/>
      <c r="CB81" s="34"/>
      <c r="CC81" s="34"/>
      <c r="CD81" s="34"/>
      <c r="CE81" s="34"/>
      <c r="CF81" s="34"/>
      <c r="CG81" s="34"/>
      <c r="CH81" s="34"/>
      <c r="CI81" s="34"/>
      <c r="CJ81" s="34"/>
      <c r="CK81" s="34"/>
      <c r="CL81" s="34"/>
      <c r="CM81" s="34"/>
      <c r="CN81" s="34"/>
      <c r="CO81" s="34"/>
      <c r="CP81" s="34"/>
      <c r="CQ81" s="34"/>
      <c r="CR81" s="34"/>
    </row>
    <row r="82" spans="58:96" x14ac:dyDescent="0.15">
      <c r="BF82" s="34"/>
      <c r="BG82" s="34"/>
      <c r="BH82" s="34"/>
      <c r="BI82" s="34"/>
      <c r="BJ82" s="34"/>
      <c r="BK82" s="34"/>
      <c r="BL82" s="34"/>
      <c r="BM82" s="34"/>
      <c r="BN82" s="34"/>
      <c r="BO82" s="34"/>
      <c r="BP82" s="34"/>
      <c r="BQ82" s="34"/>
      <c r="BR82" s="34"/>
      <c r="BS82" s="34"/>
      <c r="BT82" s="34"/>
      <c r="BU82" s="34"/>
      <c r="BV82" s="34"/>
      <c r="BW82" s="34"/>
      <c r="BX82" s="34"/>
      <c r="BY82" s="34"/>
      <c r="BZ82" s="34"/>
      <c r="CA82" s="34"/>
      <c r="CB82" s="34"/>
      <c r="CC82" s="34"/>
      <c r="CD82" s="34"/>
      <c r="CE82" s="34"/>
      <c r="CF82" s="34"/>
      <c r="CG82" s="34"/>
      <c r="CH82" s="34"/>
      <c r="CI82" s="34"/>
      <c r="CJ82" s="34"/>
      <c r="CK82" s="34"/>
      <c r="CL82" s="34"/>
      <c r="CM82" s="34"/>
      <c r="CN82" s="34"/>
      <c r="CO82" s="34"/>
      <c r="CP82" s="34"/>
      <c r="CQ82" s="34"/>
      <c r="CR82" s="34"/>
    </row>
    <row r="83" spans="58:96" x14ac:dyDescent="0.15">
      <c r="BF83" s="34"/>
      <c r="BG83" s="34"/>
      <c r="BH83" s="34"/>
      <c r="BI83" s="34"/>
      <c r="BJ83" s="34"/>
      <c r="BK83" s="34"/>
      <c r="BL83" s="34"/>
      <c r="BM83" s="34"/>
      <c r="BN83" s="34"/>
      <c r="BO83" s="34"/>
      <c r="BP83" s="34"/>
      <c r="BQ83" s="34"/>
      <c r="BR83" s="34"/>
      <c r="BS83" s="34"/>
      <c r="BT83" s="34"/>
      <c r="BU83" s="34"/>
      <c r="BV83" s="34"/>
      <c r="BW83" s="34"/>
      <c r="BX83" s="34"/>
      <c r="BY83" s="34"/>
      <c r="BZ83" s="34"/>
      <c r="CA83" s="34"/>
      <c r="CB83" s="34"/>
      <c r="CC83" s="34"/>
      <c r="CD83" s="34"/>
      <c r="CE83" s="34"/>
      <c r="CF83" s="34"/>
      <c r="CG83" s="34"/>
      <c r="CH83" s="34"/>
      <c r="CI83" s="34"/>
      <c r="CJ83" s="34"/>
      <c r="CK83" s="34"/>
      <c r="CL83" s="34"/>
      <c r="CM83" s="34"/>
      <c r="CN83" s="34"/>
      <c r="CO83" s="34"/>
      <c r="CP83" s="34"/>
      <c r="CQ83" s="34"/>
      <c r="CR83" s="34"/>
    </row>
    <row r="84" spans="58:96" x14ac:dyDescent="0.15">
      <c r="BF84" s="34"/>
      <c r="BG84" s="34"/>
      <c r="BH84" s="34"/>
      <c r="BI84" s="34"/>
      <c r="BJ84" s="34"/>
      <c r="BK84" s="34"/>
      <c r="BL84" s="34"/>
      <c r="BM84" s="34"/>
      <c r="BN84" s="34"/>
      <c r="BO84" s="34"/>
      <c r="BP84" s="34"/>
      <c r="BQ84" s="34"/>
      <c r="BR84" s="34"/>
      <c r="BS84" s="34"/>
      <c r="BT84" s="34"/>
      <c r="BU84" s="34"/>
      <c r="BV84" s="34"/>
      <c r="BW84" s="34"/>
      <c r="BX84" s="34"/>
      <c r="BY84" s="34"/>
      <c r="BZ84" s="34"/>
      <c r="CA84" s="34"/>
      <c r="CB84" s="34"/>
      <c r="CC84" s="34"/>
      <c r="CD84" s="34"/>
      <c r="CE84" s="34"/>
      <c r="CF84" s="34"/>
      <c r="CG84" s="34"/>
      <c r="CH84" s="34"/>
      <c r="CI84" s="34"/>
      <c r="CJ84" s="34"/>
      <c r="CK84" s="34"/>
      <c r="CL84" s="34"/>
      <c r="CM84" s="34"/>
      <c r="CN84" s="34"/>
      <c r="CO84" s="34"/>
      <c r="CP84" s="34"/>
      <c r="CQ84" s="34"/>
      <c r="CR84" s="34"/>
    </row>
    <row r="85" spans="58:96" x14ac:dyDescent="0.15">
      <c r="BF85" s="34"/>
      <c r="BG85" s="34"/>
      <c r="BH85" s="34"/>
      <c r="BI85" s="34"/>
      <c r="BJ85" s="34"/>
      <c r="BK85" s="34"/>
      <c r="BL85" s="34"/>
      <c r="BM85" s="34"/>
      <c r="BN85" s="34"/>
      <c r="BO85" s="34"/>
      <c r="BP85" s="34"/>
      <c r="BQ85" s="34"/>
      <c r="BR85" s="34"/>
      <c r="BS85" s="34"/>
      <c r="BT85" s="34"/>
      <c r="BU85" s="34"/>
      <c r="BV85" s="34"/>
      <c r="BW85" s="34"/>
      <c r="BX85" s="34"/>
      <c r="BY85" s="34"/>
      <c r="BZ85" s="34"/>
      <c r="CA85" s="34"/>
      <c r="CB85" s="34"/>
      <c r="CC85" s="34"/>
      <c r="CD85" s="34"/>
      <c r="CE85" s="34"/>
      <c r="CF85" s="34"/>
      <c r="CG85" s="34"/>
      <c r="CH85" s="34"/>
      <c r="CI85" s="34"/>
      <c r="CJ85" s="34"/>
      <c r="CK85" s="34"/>
      <c r="CL85" s="34"/>
      <c r="CM85" s="34"/>
      <c r="CN85" s="34"/>
      <c r="CO85" s="34"/>
      <c r="CP85" s="34"/>
      <c r="CQ85" s="34"/>
      <c r="CR85" s="34"/>
    </row>
    <row r="86" spans="58:96" x14ac:dyDescent="0.15">
      <c r="BF86" s="34"/>
      <c r="BG86" s="34"/>
      <c r="BH86" s="34"/>
      <c r="BI86" s="34"/>
      <c r="BJ86" s="34"/>
      <c r="BK86" s="34"/>
      <c r="BL86" s="34"/>
      <c r="BM86" s="34"/>
      <c r="BN86" s="34"/>
      <c r="BO86" s="34"/>
      <c r="BP86" s="34"/>
      <c r="BQ86" s="34"/>
      <c r="BR86" s="34"/>
      <c r="BS86" s="34"/>
      <c r="BT86" s="34"/>
      <c r="BU86" s="34"/>
      <c r="BV86" s="34"/>
      <c r="BW86" s="34"/>
      <c r="BX86" s="34"/>
      <c r="BY86" s="34"/>
      <c r="BZ86" s="34"/>
      <c r="CA86" s="34"/>
      <c r="CB86" s="34"/>
      <c r="CC86" s="34"/>
      <c r="CD86" s="34"/>
      <c r="CE86" s="34"/>
      <c r="CF86" s="34"/>
      <c r="CG86" s="34"/>
      <c r="CH86" s="34"/>
      <c r="CI86" s="34"/>
      <c r="CJ86" s="34"/>
      <c r="CK86" s="34"/>
      <c r="CL86" s="34"/>
      <c r="CM86" s="34"/>
      <c r="CN86" s="34"/>
      <c r="CO86" s="34"/>
      <c r="CP86" s="34"/>
      <c r="CQ86" s="34"/>
      <c r="CR86" s="34"/>
    </row>
    <row r="87" spans="58:96" x14ac:dyDescent="0.15"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34"/>
      <c r="BS87" s="34"/>
      <c r="BT87" s="34"/>
      <c r="BU87" s="34"/>
      <c r="BV87" s="34"/>
      <c r="BW87" s="34"/>
      <c r="BX87" s="34"/>
      <c r="BY87" s="34"/>
      <c r="BZ87" s="34"/>
      <c r="CA87" s="34"/>
      <c r="CB87" s="34"/>
      <c r="CC87" s="34"/>
      <c r="CD87" s="34"/>
      <c r="CE87" s="34"/>
      <c r="CF87" s="34"/>
      <c r="CG87" s="34"/>
      <c r="CH87" s="34"/>
      <c r="CI87" s="34"/>
      <c r="CJ87" s="34"/>
      <c r="CK87" s="34"/>
      <c r="CL87" s="34"/>
      <c r="CM87" s="34"/>
      <c r="CN87" s="34"/>
      <c r="CO87" s="34"/>
      <c r="CP87" s="34"/>
      <c r="CQ87" s="34"/>
      <c r="CR87" s="34"/>
    </row>
    <row r="88" spans="58:96" x14ac:dyDescent="0.15">
      <c r="BF88" s="34"/>
      <c r="BG88" s="34"/>
      <c r="BH88" s="34"/>
      <c r="BI88" s="34"/>
      <c r="BJ88" s="34"/>
      <c r="BK88" s="34"/>
      <c r="BL88" s="34"/>
      <c r="BM88" s="34"/>
      <c r="BN88" s="34"/>
      <c r="BO88" s="34"/>
      <c r="BP88" s="34"/>
      <c r="BQ88" s="34"/>
      <c r="BR88" s="34"/>
      <c r="BS88" s="34"/>
      <c r="BT88" s="34"/>
      <c r="BU88" s="34"/>
      <c r="BV88" s="34"/>
      <c r="BW88" s="34"/>
      <c r="BX88" s="34"/>
      <c r="BY88" s="34"/>
      <c r="BZ88" s="34"/>
      <c r="CA88" s="34"/>
      <c r="CB88" s="34"/>
      <c r="CC88" s="34"/>
      <c r="CD88" s="34"/>
      <c r="CE88" s="34"/>
      <c r="CF88" s="34"/>
      <c r="CG88" s="34"/>
      <c r="CH88" s="34"/>
      <c r="CI88" s="34"/>
      <c r="CJ88" s="34"/>
      <c r="CK88" s="34"/>
      <c r="CL88" s="34"/>
      <c r="CM88" s="34"/>
      <c r="CN88" s="34"/>
      <c r="CO88" s="34"/>
      <c r="CP88" s="34"/>
      <c r="CQ88" s="34"/>
      <c r="CR88" s="34"/>
    </row>
    <row r="89" spans="58:96" x14ac:dyDescent="0.15"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34"/>
      <c r="BS89" s="34"/>
      <c r="BT89" s="34"/>
      <c r="BU89" s="34"/>
      <c r="BV89" s="34"/>
      <c r="BW89" s="34"/>
      <c r="BX89" s="34"/>
      <c r="BY89" s="34"/>
      <c r="BZ89" s="34"/>
      <c r="CA89" s="34"/>
      <c r="CB89" s="34"/>
      <c r="CC89" s="34"/>
      <c r="CD89" s="34"/>
      <c r="CE89" s="34"/>
      <c r="CF89" s="34"/>
      <c r="CG89" s="34"/>
      <c r="CH89" s="34"/>
      <c r="CI89" s="34"/>
      <c r="CJ89" s="34"/>
      <c r="CK89" s="34"/>
      <c r="CL89" s="34"/>
      <c r="CM89" s="34"/>
      <c r="CN89" s="34"/>
      <c r="CO89" s="34"/>
      <c r="CP89" s="34"/>
      <c r="CQ89" s="34"/>
      <c r="CR89" s="34"/>
    </row>
    <row r="90" spans="58:96" x14ac:dyDescent="0.15"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34"/>
      <c r="BS90" s="34"/>
      <c r="BT90" s="34"/>
      <c r="BU90" s="34"/>
      <c r="BV90" s="34"/>
      <c r="BW90" s="34"/>
      <c r="BX90" s="34"/>
      <c r="BY90" s="34"/>
      <c r="BZ90" s="34"/>
      <c r="CA90" s="34"/>
      <c r="CB90" s="34"/>
      <c r="CC90" s="34"/>
      <c r="CD90" s="34"/>
      <c r="CE90" s="34"/>
      <c r="CF90" s="34"/>
      <c r="CG90" s="34"/>
      <c r="CH90" s="34"/>
      <c r="CI90" s="34"/>
      <c r="CJ90" s="34"/>
      <c r="CK90" s="34"/>
      <c r="CL90" s="34"/>
      <c r="CM90" s="34"/>
      <c r="CN90" s="34"/>
      <c r="CO90" s="34"/>
      <c r="CP90" s="34"/>
      <c r="CQ90" s="34"/>
      <c r="CR90" s="34"/>
    </row>
    <row r="91" spans="58:96" x14ac:dyDescent="0.15"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34"/>
      <c r="BS91" s="34"/>
      <c r="BT91" s="34"/>
      <c r="BU91" s="34"/>
      <c r="BV91" s="34"/>
      <c r="BW91" s="34"/>
      <c r="BX91" s="34"/>
      <c r="BY91" s="34"/>
      <c r="BZ91" s="34"/>
      <c r="CA91" s="34"/>
      <c r="CB91" s="34"/>
      <c r="CC91" s="34"/>
      <c r="CD91" s="34"/>
      <c r="CE91" s="34"/>
      <c r="CF91" s="34"/>
      <c r="CG91" s="34"/>
      <c r="CH91" s="34"/>
      <c r="CI91" s="34"/>
      <c r="CJ91" s="34"/>
      <c r="CK91" s="34"/>
      <c r="CL91" s="34"/>
      <c r="CM91" s="34"/>
      <c r="CN91" s="34"/>
      <c r="CO91" s="34"/>
      <c r="CP91" s="34"/>
      <c r="CQ91" s="34"/>
      <c r="CR91" s="34"/>
    </row>
    <row r="92" spans="58:96" x14ac:dyDescent="0.15"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34"/>
      <c r="BS92" s="34"/>
      <c r="BT92" s="34"/>
      <c r="BU92" s="34"/>
      <c r="BV92" s="34"/>
      <c r="BW92" s="34"/>
      <c r="BX92" s="34"/>
      <c r="BY92" s="34"/>
      <c r="BZ92" s="34"/>
      <c r="CA92" s="34"/>
      <c r="CB92" s="34"/>
      <c r="CC92" s="34"/>
      <c r="CD92" s="34"/>
      <c r="CE92" s="34"/>
      <c r="CF92" s="34"/>
      <c r="CG92" s="34"/>
      <c r="CH92" s="34"/>
      <c r="CI92" s="34"/>
      <c r="CJ92" s="34"/>
      <c r="CK92" s="34"/>
      <c r="CL92" s="34"/>
      <c r="CM92" s="34"/>
      <c r="CN92" s="34"/>
      <c r="CO92" s="34"/>
      <c r="CP92" s="34"/>
      <c r="CQ92" s="34"/>
      <c r="CR92" s="34"/>
    </row>
    <row r="93" spans="58:96" x14ac:dyDescent="0.15"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34"/>
      <c r="BS93" s="34"/>
      <c r="BT93" s="34"/>
      <c r="BU93" s="34"/>
      <c r="BV93" s="34"/>
      <c r="BW93" s="34"/>
      <c r="BX93" s="34"/>
      <c r="BY93" s="34"/>
      <c r="BZ93" s="34"/>
      <c r="CA93" s="34"/>
      <c r="CB93" s="34"/>
      <c r="CC93" s="34"/>
      <c r="CD93" s="34"/>
      <c r="CE93" s="34"/>
      <c r="CF93" s="34"/>
      <c r="CG93" s="34"/>
      <c r="CH93" s="34"/>
      <c r="CI93" s="34"/>
      <c r="CJ93" s="34"/>
      <c r="CK93" s="34"/>
      <c r="CL93" s="34"/>
      <c r="CM93" s="34"/>
      <c r="CN93" s="34"/>
      <c r="CO93" s="34"/>
      <c r="CP93" s="34"/>
      <c r="CQ93" s="34"/>
      <c r="CR93" s="34"/>
    </row>
    <row r="94" spans="58:96" x14ac:dyDescent="0.15"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34"/>
      <c r="BS94" s="34"/>
      <c r="BT94" s="34"/>
      <c r="BU94" s="34"/>
      <c r="BV94" s="34"/>
      <c r="BW94" s="34"/>
      <c r="BX94" s="34"/>
      <c r="BY94" s="34"/>
      <c r="BZ94" s="34"/>
      <c r="CA94" s="34"/>
      <c r="CB94" s="34"/>
      <c r="CC94" s="34"/>
      <c r="CD94" s="34"/>
      <c r="CE94" s="34"/>
      <c r="CF94" s="34"/>
      <c r="CG94" s="34"/>
      <c r="CH94" s="34"/>
      <c r="CI94" s="34"/>
      <c r="CJ94" s="34"/>
      <c r="CK94" s="34"/>
      <c r="CL94" s="34"/>
      <c r="CM94" s="34"/>
      <c r="CN94" s="34"/>
      <c r="CO94" s="34"/>
      <c r="CP94" s="34"/>
      <c r="CQ94" s="34"/>
      <c r="CR94" s="34"/>
    </row>
    <row r="95" spans="58:96" x14ac:dyDescent="0.15">
      <c r="BF95" s="34"/>
      <c r="BG95" s="34"/>
      <c r="BH95" s="34"/>
      <c r="BI95" s="34"/>
      <c r="BJ95" s="34"/>
      <c r="BK95" s="34"/>
      <c r="BL95" s="34"/>
      <c r="BM95" s="34"/>
      <c r="BN95" s="34"/>
      <c r="BO95" s="34"/>
      <c r="BP95" s="34"/>
      <c r="BQ95" s="34"/>
      <c r="BR95" s="34"/>
      <c r="BS95" s="34"/>
      <c r="BT95" s="34"/>
      <c r="BU95" s="34"/>
      <c r="BV95" s="34"/>
      <c r="BW95" s="34"/>
      <c r="BX95" s="34"/>
      <c r="BY95" s="34"/>
      <c r="BZ95" s="34"/>
      <c r="CA95" s="34"/>
      <c r="CB95" s="34"/>
      <c r="CC95" s="34"/>
      <c r="CD95" s="34"/>
      <c r="CE95" s="34"/>
      <c r="CF95" s="34"/>
      <c r="CG95" s="34"/>
      <c r="CH95" s="34"/>
      <c r="CI95" s="34"/>
      <c r="CJ95" s="34"/>
      <c r="CK95" s="34"/>
      <c r="CL95" s="34"/>
      <c r="CM95" s="34"/>
      <c r="CN95" s="34"/>
      <c r="CO95" s="34"/>
      <c r="CP95" s="34"/>
      <c r="CQ95" s="34"/>
      <c r="CR95" s="34"/>
    </row>
    <row r="96" spans="58:96" x14ac:dyDescent="0.15"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34"/>
      <c r="BS96" s="34"/>
      <c r="BT96" s="34"/>
      <c r="BU96" s="34"/>
      <c r="BV96" s="34"/>
      <c r="BW96" s="34"/>
      <c r="BX96" s="34"/>
      <c r="BY96" s="34"/>
      <c r="BZ96" s="34"/>
      <c r="CA96" s="34"/>
      <c r="CB96" s="34"/>
      <c r="CC96" s="34"/>
      <c r="CD96" s="34"/>
      <c r="CE96" s="34"/>
      <c r="CF96" s="34"/>
      <c r="CG96" s="34"/>
      <c r="CH96" s="34"/>
      <c r="CI96" s="34"/>
      <c r="CJ96" s="34"/>
      <c r="CK96" s="34"/>
      <c r="CL96" s="34"/>
      <c r="CM96" s="34"/>
      <c r="CN96" s="34"/>
      <c r="CO96" s="34"/>
      <c r="CP96" s="34"/>
      <c r="CQ96" s="34"/>
      <c r="CR96" s="34"/>
    </row>
    <row r="97" spans="58:96" x14ac:dyDescent="0.15">
      <c r="BF97" s="34"/>
      <c r="BG97" s="34"/>
      <c r="BH97" s="34"/>
      <c r="BI97" s="34"/>
      <c r="BJ97" s="34"/>
      <c r="BK97" s="34"/>
      <c r="BL97" s="34"/>
      <c r="BM97" s="34"/>
      <c r="BN97" s="34"/>
      <c r="BO97" s="34"/>
      <c r="BP97" s="34"/>
      <c r="BQ97" s="34"/>
      <c r="BR97" s="34"/>
      <c r="BS97" s="34"/>
      <c r="BT97" s="34"/>
      <c r="BU97" s="34"/>
      <c r="BV97" s="34"/>
      <c r="BW97" s="34"/>
      <c r="BX97" s="34"/>
      <c r="BY97" s="34"/>
      <c r="BZ97" s="34"/>
      <c r="CA97" s="34"/>
      <c r="CB97" s="34"/>
      <c r="CC97" s="34"/>
      <c r="CD97" s="34"/>
      <c r="CE97" s="34"/>
      <c r="CF97" s="34"/>
      <c r="CG97" s="34"/>
      <c r="CH97" s="34"/>
      <c r="CI97" s="34"/>
      <c r="CJ97" s="34"/>
      <c r="CK97" s="34"/>
      <c r="CL97" s="34"/>
      <c r="CM97" s="34"/>
      <c r="CN97" s="34"/>
      <c r="CO97" s="34"/>
      <c r="CP97" s="34"/>
      <c r="CQ97" s="34"/>
      <c r="CR97" s="34"/>
    </row>
    <row r="98" spans="58:96" x14ac:dyDescent="0.15">
      <c r="BF98" s="34"/>
      <c r="BG98" s="34"/>
      <c r="BH98" s="34"/>
      <c r="BI98" s="34"/>
      <c r="BJ98" s="34"/>
      <c r="BK98" s="34"/>
      <c r="BL98" s="34"/>
      <c r="BM98" s="34"/>
      <c r="BN98" s="34"/>
      <c r="BO98" s="34"/>
      <c r="BP98" s="34"/>
      <c r="BQ98" s="34"/>
      <c r="BR98" s="34"/>
      <c r="BS98" s="34"/>
      <c r="BT98" s="34"/>
      <c r="BU98" s="34"/>
      <c r="BV98" s="34"/>
      <c r="BW98" s="34"/>
      <c r="BX98" s="34"/>
      <c r="BY98" s="34"/>
      <c r="BZ98" s="34"/>
      <c r="CA98" s="34"/>
      <c r="CB98" s="34"/>
      <c r="CC98" s="34"/>
      <c r="CD98" s="34"/>
      <c r="CE98" s="34"/>
      <c r="CF98" s="34"/>
      <c r="CG98" s="34"/>
      <c r="CH98" s="34"/>
      <c r="CI98" s="34"/>
      <c r="CJ98" s="34"/>
      <c r="CK98" s="34"/>
      <c r="CL98" s="34"/>
      <c r="CM98" s="34"/>
      <c r="CN98" s="34"/>
      <c r="CO98" s="34"/>
      <c r="CP98" s="34"/>
      <c r="CQ98" s="34"/>
      <c r="CR98" s="34"/>
    </row>
    <row r="99" spans="58:96" x14ac:dyDescent="0.15">
      <c r="BF99" s="34"/>
      <c r="BG99" s="34"/>
      <c r="BH99" s="34"/>
      <c r="BI99" s="34"/>
      <c r="BJ99" s="34"/>
      <c r="BK99" s="34"/>
      <c r="BL99" s="34"/>
      <c r="BM99" s="34"/>
      <c r="BN99" s="34"/>
      <c r="BO99" s="34"/>
      <c r="BP99" s="34"/>
      <c r="BQ99" s="34"/>
      <c r="BR99" s="34"/>
      <c r="BS99" s="34"/>
      <c r="BT99" s="34"/>
      <c r="BU99" s="34"/>
      <c r="BV99" s="34"/>
      <c r="BW99" s="34"/>
      <c r="BX99" s="34"/>
      <c r="BY99" s="34"/>
      <c r="BZ99" s="34"/>
      <c r="CA99" s="34"/>
      <c r="CB99" s="34"/>
      <c r="CC99" s="34"/>
      <c r="CD99" s="34"/>
      <c r="CE99" s="34"/>
      <c r="CF99" s="34"/>
      <c r="CG99" s="34"/>
      <c r="CH99" s="34"/>
      <c r="CI99" s="34"/>
      <c r="CJ99" s="34"/>
      <c r="CK99" s="34"/>
      <c r="CL99" s="34"/>
      <c r="CM99" s="34"/>
      <c r="CN99" s="34"/>
      <c r="CO99" s="34"/>
      <c r="CP99" s="34"/>
      <c r="CQ99" s="34"/>
      <c r="CR99" s="34"/>
    </row>
    <row r="100" spans="58:96" x14ac:dyDescent="0.15">
      <c r="CF100" s="34"/>
      <c r="CG100" s="34"/>
      <c r="CH100" s="34"/>
      <c r="CI100" s="34"/>
      <c r="CJ100" s="34"/>
      <c r="CK100" s="34"/>
      <c r="CL100" s="34"/>
      <c r="CM100" s="34"/>
      <c r="CN100" s="34"/>
      <c r="CO100" s="34"/>
      <c r="CP100" s="34"/>
      <c r="CQ100" s="34"/>
      <c r="CR100" s="34"/>
    </row>
    <row r="101" spans="58:96" x14ac:dyDescent="0.15">
      <c r="CF101" s="34"/>
      <c r="CG101" s="34"/>
      <c r="CH101" s="34"/>
      <c r="CI101" s="34"/>
      <c r="CJ101" s="34"/>
      <c r="CK101" s="34"/>
      <c r="CL101" s="34"/>
      <c r="CM101" s="34"/>
      <c r="CN101" s="34"/>
      <c r="CO101" s="34"/>
      <c r="CP101" s="34"/>
      <c r="CQ101" s="34"/>
      <c r="CR101" s="34"/>
    </row>
    <row r="102" spans="58:96" x14ac:dyDescent="0.15">
      <c r="CF102" s="34"/>
      <c r="CG102" s="34"/>
      <c r="CH102" s="34"/>
      <c r="CI102" s="34"/>
      <c r="CJ102" s="34"/>
      <c r="CK102" s="34"/>
      <c r="CL102" s="34"/>
      <c r="CM102" s="34"/>
      <c r="CN102" s="34"/>
      <c r="CO102" s="34"/>
      <c r="CP102" s="34"/>
      <c r="CQ102" s="34"/>
      <c r="CR102" s="34"/>
    </row>
    <row r="103" spans="58:96" x14ac:dyDescent="0.15">
      <c r="CF103" s="34"/>
      <c r="CG103" s="34"/>
      <c r="CH103" s="34"/>
      <c r="CI103" s="34"/>
      <c r="CJ103" s="34"/>
      <c r="CK103" s="34"/>
      <c r="CL103" s="34"/>
      <c r="CM103" s="34"/>
      <c r="CN103" s="34"/>
      <c r="CO103" s="34"/>
      <c r="CP103" s="34"/>
      <c r="CQ103" s="34"/>
      <c r="CR103" s="34"/>
    </row>
  </sheetData>
  <sheetProtection algorithmName="SHA-512" hashValue="g5PYQEDQEtlmkos3K1MIVRTcu9iMBRCGXgan7+jeT3pQpZUwHiVZr719bORZHWftuPa0PCmpxgkrbN10kpRSlQ==" saltValue="6zNR5DMTaGL0lhoyseEeeQ==" spinCount="100000" sheet="1" formatCells="0" formatColumns="0" formatRows="0" insertColumns="0" insertRows="0" insertHyperlinks="0" deleteColumns="0" deleteRows="0" sort="0" autoFilter="0" pivotTables="0"/>
  <protectedRanges>
    <protectedRange sqref="F9:V9" name="範囲1_1_1"/>
  </protectedRanges>
  <mergeCells count="848">
    <mergeCell ref="BS32:BS41"/>
    <mergeCell ref="AE13:AL13"/>
    <mergeCell ref="AX13:BD13"/>
    <mergeCell ref="BF20:BR20"/>
    <mergeCell ref="BS20:CE20"/>
    <mergeCell ref="BS22:BS31"/>
    <mergeCell ref="BY22:CE22"/>
    <mergeCell ref="BY23:CE23"/>
    <mergeCell ref="BY24:CE24"/>
    <mergeCell ref="BY25:CE25"/>
    <mergeCell ref="BY26:CE26"/>
    <mergeCell ref="BY27:CE27"/>
    <mergeCell ref="BY28:CE28"/>
    <mergeCell ref="BY29:CE29"/>
    <mergeCell ref="BY30:CE30"/>
    <mergeCell ref="BY31:CE31"/>
    <mergeCell ref="BL37:BR37"/>
    <mergeCell ref="BL38:BR38"/>
    <mergeCell ref="BL39:BR39"/>
    <mergeCell ref="BF40:BF42"/>
    <mergeCell ref="BL40:BR40"/>
    <mergeCell ref="BL41:BR41"/>
    <mergeCell ref="BL42:BR42"/>
    <mergeCell ref="BL34:BR34"/>
    <mergeCell ref="BY51:CE51"/>
    <mergeCell ref="BL46:BR46"/>
    <mergeCell ref="BL47:BR47"/>
    <mergeCell ref="BL48:BR48"/>
    <mergeCell ref="BF49:BF51"/>
    <mergeCell ref="BL49:BR49"/>
    <mergeCell ref="BL50:BR50"/>
    <mergeCell ref="BL51:BR51"/>
    <mergeCell ref="BG49:BJ51"/>
    <mergeCell ref="AE10:AL10"/>
    <mergeCell ref="AM10:AQ10"/>
    <mergeCell ref="AR10:AW10"/>
    <mergeCell ref="BY43:CE43"/>
    <mergeCell ref="BY44:CE44"/>
    <mergeCell ref="BY45:CE45"/>
    <mergeCell ref="BY46:CE46"/>
    <mergeCell ref="BY47:CE47"/>
    <mergeCell ref="BY48:CE48"/>
    <mergeCell ref="AO20:AV20"/>
    <mergeCell ref="AG20:AN20"/>
    <mergeCell ref="AX10:BD10"/>
    <mergeCell ref="AM13:AQ13"/>
    <mergeCell ref="AR13:AW13"/>
    <mergeCell ref="AE14:AL14"/>
    <mergeCell ref="AM14:AQ14"/>
    <mergeCell ref="AR14:AW14"/>
    <mergeCell ref="AX14:BD14"/>
    <mergeCell ref="AM11:AQ11"/>
    <mergeCell ref="AR11:AW11"/>
    <mergeCell ref="AX11:BD11"/>
    <mergeCell ref="AM12:AQ12"/>
    <mergeCell ref="AR12:AW12"/>
    <mergeCell ref="AX12:BD12"/>
    <mergeCell ref="BL44:BR44"/>
    <mergeCell ref="BL45:BR45"/>
    <mergeCell ref="AU51:AV51"/>
    <mergeCell ref="AS61:AT61"/>
    <mergeCell ref="AU61:AV61"/>
    <mergeCell ref="BY32:CE32"/>
    <mergeCell ref="BY33:CE33"/>
    <mergeCell ref="BY34:CE34"/>
    <mergeCell ref="BY35:CE35"/>
    <mergeCell ref="BY36:CE36"/>
    <mergeCell ref="BY37:CE37"/>
    <mergeCell ref="BY38:CE38"/>
    <mergeCell ref="BY39:CE39"/>
    <mergeCell ref="BY40:CE40"/>
    <mergeCell ref="BY41:CE41"/>
    <mergeCell ref="BS42:BS51"/>
    <mergeCell ref="BY42:CE42"/>
    <mergeCell ref="BF31:BF33"/>
    <mergeCell ref="BL31:BR31"/>
    <mergeCell ref="BL32:BR32"/>
    <mergeCell ref="BL33:BR33"/>
    <mergeCell ref="BF34:BF36"/>
    <mergeCell ref="BY49:CE49"/>
    <mergeCell ref="BY50:CE50"/>
    <mergeCell ref="BL35:BR35"/>
    <mergeCell ref="BL36:BR36"/>
    <mergeCell ref="BF37:BF39"/>
    <mergeCell ref="AS44:AT44"/>
    <mergeCell ref="AU44:AV44"/>
    <mergeCell ref="AS45:AT45"/>
    <mergeCell ref="AU45:AV45"/>
    <mergeCell ref="AS46:AT46"/>
    <mergeCell ref="AU46:AV46"/>
    <mergeCell ref="AS35:AT35"/>
    <mergeCell ref="AU35:AV35"/>
    <mergeCell ref="AS36:AT36"/>
    <mergeCell ref="AU36:AV36"/>
    <mergeCell ref="AS37:AT37"/>
    <mergeCell ref="AU37:AV37"/>
    <mergeCell ref="AU39:AV39"/>
    <mergeCell ref="AU40:AV40"/>
    <mergeCell ref="BC35:BD35"/>
    <mergeCell ref="BC38:BD38"/>
    <mergeCell ref="BG40:BJ42"/>
    <mergeCell ref="BG43:BJ45"/>
    <mergeCell ref="BG46:BJ48"/>
    <mergeCell ref="BF43:BF45"/>
    <mergeCell ref="BL43:BR43"/>
    <mergeCell ref="AU55:AV55"/>
    <mergeCell ref="AS56:AT56"/>
    <mergeCell ref="AU56:AV56"/>
    <mergeCell ref="AS57:AT57"/>
    <mergeCell ref="AU57:AV57"/>
    <mergeCell ref="AU52:AV52"/>
    <mergeCell ref="AS53:AT53"/>
    <mergeCell ref="AU53:AV53"/>
    <mergeCell ref="AS54:AT54"/>
    <mergeCell ref="AU54:AV54"/>
    <mergeCell ref="AK57:AL57"/>
    <mergeCell ref="AM57:AN57"/>
    <mergeCell ref="AK58:AL58"/>
    <mergeCell ref="AM58:AN58"/>
    <mergeCell ref="AK59:AL59"/>
    <mergeCell ref="AM59:AN59"/>
    <mergeCell ref="AK60:AL60"/>
    <mergeCell ref="AM60:AN60"/>
    <mergeCell ref="AS21:AT21"/>
    <mergeCell ref="AS22:AT22"/>
    <mergeCell ref="AS23:AT23"/>
    <mergeCell ref="AS24:AT24"/>
    <mergeCell ref="AS25:AT25"/>
    <mergeCell ref="AS26:AT26"/>
    <mergeCell ref="AS27:AT27"/>
    <mergeCell ref="AS28:AT28"/>
    <mergeCell ref="AS29:AT29"/>
    <mergeCell ref="AS38:AT38"/>
    <mergeCell ref="AS39:AT39"/>
    <mergeCell ref="AS40:AT40"/>
    <mergeCell ref="AS41:AT41"/>
    <mergeCell ref="AS42:AT42"/>
    <mergeCell ref="AS55:AT55"/>
    <mergeCell ref="AS43:AT43"/>
    <mergeCell ref="BC46:BD46"/>
    <mergeCell ref="AK30:AL30"/>
    <mergeCell ref="AM30:AN30"/>
    <mergeCell ref="AK31:AL31"/>
    <mergeCell ref="AM31:AN31"/>
    <mergeCell ref="AK32:AL32"/>
    <mergeCell ref="AM32:AN32"/>
    <mergeCell ref="AK33:AL33"/>
    <mergeCell ref="AM33:AN33"/>
    <mergeCell ref="AK34:AL34"/>
    <mergeCell ref="AM34:AN34"/>
    <mergeCell ref="AS30:AT30"/>
    <mergeCell ref="AU30:AV30"/>
    <mergeCell ref="AS31:AT31"/>
    <mergeCell ref="AU31:AV31"/>
    <mergeCell ref="AS32:AT32"/>
    <mergeCell ref="AU32:AV32"/>
    <mergeCell ref="AS33:AT33"/>
    <mergeCell ref="AU33:AV33"/>
    <mergeCell ref="AS34:AT34"/>
    <mergeCell ref="AU34:AV34"/>
    <mergeCell ref="AK35:AL35"/>
    <mergeCell ref="AM35:AN35"/>
    <mergeCell ref="BC32:BD32"/>
    <mergeCell ref="AW61:AZ61"/>
    <mergeCell ref="BA59:BB59"/>
    <mergeCell ref="AW45:AZ45"/>
    <mergeCell ref="AW40:AZ40"/>
    <mergeCell ref="AW43:AZ43"/>
    <mergeCell ref="AW44:AZ44"/>
    <mergeCell ref="BA34:BB34"/>
    <mergeCell ref="BC57:BD57"/>
    <mergeCell ref="BA54:BB54"/>
    <mergeCell ref="BC54:BD54"/>
    <mergeCell ref="BC53:BD53"/>
    <mergeCell ref="BA51:BB51"/>
    <mergeCell ref="BC51:BD51"/>
    <mergeCell ref="BC43:BD43"/>
    <mergeCell ref="BC42:BD42"/>
    <mergeCell ref="BA61:BB61"/>
    <mergeCell ref="BC61:BD61"/>
    <mergeCell ref="BA58:BB58"/>
    <mergeCell ref="BC58:BD58"/>
    <mergeCell ref="BC48:BD48"/>
    <mergeCell ref="BC45:BD45"/>
    <mergeCell ref="BA44:BB44"/>
    <mergeCell ref="BC47:BD47"/>
    <mergeCell ref="BC44:BD44"/>
    <mergeCell ref="AW51:AZ51"/>
    <mergeCell ref="AK38:AL38"/>
    <mergeCell ref="AM38:AN38"/>
    <mergeCell ref="AK43:AL43"/>
    <mergeCell ref="AM43:AN43"/>
    <mergeCell ref="AK44:AL44"/>
    <mergeCell ref="AM44:AN44"/>
    <mergeCell ref="AK45:AL45"/>
    <mergeCell ref="AM45:AN45"/>
    <mergeCell ref="AK46:AL46"/>
    <mergeCell ref="AM46:AN46"/>
    <mergeCell ref="AK50:AL50"/>
    <mergeCell ref="AM50:AN50"/>
    <mergeCell ref="AK51:AL51"/>
    <mergeCell ref="AM51:AN51"/>
    <mergeCell ref="AU38:AV38"/>
    <mergeCell ref="AW39:AZ39"/>
    <mergeCell ref="AS47:AT47"/>
    <mergeCell ref="AU47:AV47"/>
    <mergeCell ref="AS48:AT48"/>
    <mergeCell ref="AU48:AV48"/>
    <mergeCell ref="AS51:AT51"/>
    <mergeCell ref="AO48:AR48"/>
    <mergeCell ref="AW47:AZ47"/>
    <mergeCell ref="C60:I60"/>
    <mergeCell ref="C61:I61"/>
    <mergeCell ref="A61:B61"/>
    <mergeCell ref="J61:P61"/>
    <mergeCell ref="Q61:Y61"/>
    <mergeCell ref="A60:B60"/>
    <mergeCell ref="AO61:AR61"/>
    <mergeCell ref="AO60:AR60"/>
    <mergeCell ref="Z61:AB61"/>
    <mergeCell ref="AC61:AD61"/>
    <mergeCell ref="AK61:AL61"/>
    <mergeCell ref="AM61:AN61"/>
    <mergeCell ref="AE61:AF61"/>
    <mergeCell ref="AG61:AJ61"/>
    <mergeCell ref="J60:P60"/>
    <mergeCell ref="Q60:Y60"/>
    <mergeCell ref="BC59:BD59"/>
    <mergeCell ref="AU60:AV60"/>
    <mergeCell ref="AS58:AT58"/>
    <mergeCell ref="AU58:AV58"/>
    <mergeCell ref="BC56:BD56"/>
    <mergeCell ref="Z56:AB56"/>
    <mergeCell ref="AC56:AD56"/>
    <mergeCell ref="AE56:AF56"/>
    <mergeCell ref="AG59:AJ59"/>
    <mergeCell ref="AM56:AN56"/>
    <mergeCell ref="Z59:AB59"/>
    <mergeCell ref="AC59:AD59"/>
    <mergeCell ref="BA60:BB60"/>
    <mergeCell ref="BC60:BD60"/>
    <mergeCell ref="Z60:AB60"/>
    <mergeCell ref="AC60:AD60"/>
    <mergeCell ref="AE60:AF60"/>
    <mergeCell ref="AG60:AJ60"/>
    <mergeCell ref="AO59:AR59"/>
    <mergeCell ref="AS59:AT59"/>
    <mergeCell ref="AU59:AV59"/>
    <mergeCell ref="AS60:AT60"/>
    <mergeCell ref="AW59:AZ59"/>
    <mergeCell ref="AW60:AZ60"/>
    <mergeCell ref="AO55:AR55"/>
    <mergeCell ref="Z55:AB55"/>
    <mergeCell ref="AO56:AR56"/>
    <mergeCell ref="AO57:AR57"/>
    <mergeCell ref="BA57:BB57"/>
    <mergeCell ref="BA55:BB55"/>
    <mergeCell ref="AO58:AR58"/>
    <mergeCell ref="AG57:AJ57"/>
    <mergeCell ref="BC55:BD55"/>
    <mergeCell ref="BA56:BB56"/>
    <mergeCell ref="AC55:AD55"/>
    <mergeCell ref="AE55:AF55"/>
    <mergeCell ref="AG55:AJ55"/>
    <mergeCell ref="AG56:AJ56"/>
    <mergeCell ref="AW55:AZ55"/>
    <mergeCell ref="AW56:AZ56"/>
    <mergeCell ref="AW57:AZ57"/>
    <mergeCell ref="AW58:AZ58"/>
    <mergeCell ref="AG58:AJ58"/>
    <mergeCell ref="Z57:AB57"/>
    <mergeCell ref="Z58:AB58"/>
    <mergeCell ref="AK55:AL55"/>
    <mergeCell ref="AM55:AN55"/>
    <mergeCell ref="AK56:AL56"/>
    <mergeCell ref="A57:B57"/>
    <mergeCell ref="C59:I59"/>
    <mergeCell ref="A59:B59"/>
    <mergeCell ref="AC58:AD58"/>
    <mergeCell ref="AE58:AF58"/>
    <mergeCell ref="A58:B58"/>
    <mergeCell ref="AC57:AD57"/>
    <mergeCell ref="AE57:AF57"/>
    <mergeCell ref="C58:I58"/>
    <mergeCell ref="J59:P59"/>
    <mergeCell ref="Q59:Y59"/>
    <mergeCell ref="AE59:AF59"/>
    <mergeCell ref="J58:P58"/>
    <mergeCell ref="Q58:Y58"/>
    <mergeCell ref="J57:P57"/>
    <mergeCell ref="Q57:Y57"/>
    <mergeCell ref="BA53:BB53"/>
    <mergeCell ref="AG53:AJ53"/>
    <mergeCell ref="Z52:AB52"/>
    <mergeCell ref="AC52:AD52"/>
    <mergeCell ref="AG52:AJ52"/>
    <mergeCell ref="J53:P53"/>
    <mergeCell ref="Q53:Y53"/>
    <mergeCell ref="AC53:AD53"/>
    <mergeCell ref="AE53:AF53"/>
    <mergeCell ref="AK52:AL52"/>
    <mergeCell ref="AM52:AN52"/>
    <mergeCell ref="AK53:AL53"/>
    <mergeCell ref="AM53:AN53"/>
    <mergeCell ref="AS52:AT52"/>
    <mergeCell ref="AG54:AJ54"/>
    <mergeCell ref="AO53:AR53"/>
    <mergeCell ref="Z54:AB54"/>
    <mergeCell ref="AC54:AD54"/>
    <mergeCell ref="AE54:AF54"/>
    <mergeCell ref="BA52:BB52"/>
    <mergeCell ref="BC52:BD52"/>
    <mergeCell ref="J52:P52"/>
    <mergeCell ref="A56:B56"/>
    <mergeCell ref="J56:P56"/>
    <mergeCell ref="Q56:Y56"/>
    <mergeCell ref="J54:P54"/>
    <mergeCell ref="Q54:Y54"/>
    <mergeCell ref="A54:B54"/>
    <mergeCell ref="AO54:AR54"/>
    <mergeCell ref="Z53:AB53"/>
    <mergeCell ref="J55:P55"/>
    <mergeCell ref="Q55:Y55"/>
    <mergeCell ref="A55:B55"/>
    <mergeCell ref="AW52:AZ52"/>
    <mergeCell ref="AW53:AZ53"/>
    <mergeCell ref="AW54:AZ54"/>
    <mergeCell ref="AK54:AL54"/>
    <mergeCell ref="AM54:AN54"/>
    <mergeCell ref="J51:P51"/>
    <mergeCell ref="Q51:Y51"/>
    <mergeCell ref="Z51:AB51"/>
    <mergeCell ref="AC51:AD51"/>
    <mergeCell ref="AE51:AF51"/>
    <mergeCell ref="AG51:AJ51"/>
    <mergeCell ref="AO51:AR51"/>
    <mergeCell ref="AE52:AF52"/>
    <mergeCell ref="AO52:AR52"/>
    <mergeCell ref="Q52:Y52"/>
    <mergeCell ref="AG49:AJ49"/>
    <mergeCell ref="A50:B50"/>
    <mergeCell ref="J50:P50"/>
    <mergeCell ref="Q50:Y50"/>
    <mergeCell ref="BA50:BB50"/>
    <mergeCell ref="BC50:BD50"/>
    <mergeCell ref="Z50:AB50"/>
    <mergeCell ref="AC50:AD50"/>
    <mergeCell ref="AE50:AF50"/>
    <mergeCell ref="AG50:AJ50"/>
    <mergeCell ref="AO50:AR50"/>
    <mergeCell ref="AS50:AT50"/>
    <mergeCell ref="AU50:AV50"/>
    <mergeCell ref="AW50:AZ50"/>
    <mergeCell ref="BA49:BB49"/>
    <mergeCell ref="BC49:BD49"/>
    <mergeCell ref="C49:I49"/>
    <mergeCell ref="C50:I50"/>
    <mergeCell ref="AW48:AZ48"/>
    <mergeCell ref="AW49:AZ49"/>
    <mergeCell ref="AK47:AL47"/>
    <mergeCell ref="AM47:AN47"/>
    <mergeCell ref="AK48:AL48"/>
    <mergeCell ref="AM48:AN48"/>
    <mergeCell ref="AK49:AL49"/>
    <mergeCell ref="AM49:AN49"/>
    <mergeCell ref="AS49:AT49"/>
    <mergeCell ref="AU49:AV49"/>
    <mergeCell ref="BA48:BB48"/>
    <mergeCell ref="J48:P48"/>
    <mergeCell ref="Q48:Y48"/>
    <mergeCell ref="BA46:BB46"/>
    <mergeCell ref="Z48:AB48"/>
    <mergeCell ref="AC48:AD48"/>
    <mergeCell ref="AE48:AF48"/>
    <mergeCell ref="AO49:AR49"/>
    <mergeCell ref="A49:B49"/>
    <mergeCell ref="J49:P49"/>
    <mergeCell ref="Q49:Y49"/>
    <mergeCell ref="A47:B47"/>
    <mergeCell ref="J47:P47"/>
    <mergeCell ref="Q47:Y47"/>
    <mergeCell ref="AG46:AJ46"/>
    <mergeCell ref="Z47:AB47"/>
    <mergeCell ref="AC47:AD47"/>
    <mergeCell ref="AE47:AF47"/>
    <mergeCell ref="Z49:AB49"/>
    <mergeCell ref="AC49:AD49"/>
    <mergeCell ref="AE49:AF49"/>
    <mergeCell ref="AG47:AJ47"/>
    <mergeCell ref="AG48:AJ48"/>
    <mergeCell ref="AO47:AR47"/>
    <mergeCell ref="BA47:BB47"/>
    <mergeCell ref="AO43:AR43"/>
    <mergeCell ref="Z44:AB44"/>
    <mergeCell ref="AC44:AD44"/>
    <mergeCell ref="AE44:AF44"/>
    <mergeCell ref="AO44:AR44"/>
    <mergeCell ref="J45:P45"/>
    <mergeCell ref="Q45:Y45"/>
    <mergeCell ref="Z46:AB46"/>
    <mergeCell ref="AC46:AD46"/>
    <mergeCell ref="AE46:AF46"/>
    <mergeCell ref="J46:P46"/>
    <mergeCell ref="Q46:Y46"/>
    <mergeCell ref="AC45:AD45"/>
    <mergeCell ref="AE45:AF45"/>
    <mergeCell ref="AG45:AJ45"/>
    <mergeCell ref="J44:P44"/>
    <mergeCell ref="AG44:AJ44"/>
    <mergeCell ref="J43:P43"/>
    <mergeCell ref="Q43:Y43"/>
    <mergeCell ref="AC43:AD43"/>
    <mergeCell ref="AE43:AF43"/>
    <mergeCell ref="Z43:AB43"/>
    <mergeCell ref="A41:B41"/>
    <mergeCell ref="J41:P41"/>
    <mergeCell ref="Q41:Y41"/>
    <mergeCell ref="J42:P42"/>
    <mergeCell ref="Q42:Y42"/>
    <mergeCell ref="Z42:AB42"/>
    <mergeCell ref="A43:B43"/>
    <mergeCell ref="BF46:BF48"/>
    <mergeCell ref="AC42:AD42"/>
    <mergeCell ref="BC41:BD41"/>
    <mergeCell ref="AE42:AF42"/>
    <mergeCell ref="AO42:AR42"/>
    <mergeCell ref="BA42:BB42"/>
    <mergeCell ref="AE41:AF41"/>
    <mergeCell ref="AG41:AJ41"/>
    <mergeCell ref="BA43:BB43"/>
    <mergeCell ref="AG43:AJ43"/>
    <mergeCell ref="AU43:AV43"/>
    <mergeCell ref="Z45:AB45"/>
    <mergeCell ref="AO46:AR46"/>
    <mergeCell ref="Q44:Y44"/>
    <mergeCell ref="BA45:BB45"/>
    <mergeCell ref="AO45:AR45"/>
    <mergeCell ref="AW46:AZ46"/>
    <mergeCell ref="AO36:AR36"/>
    <mergeCell ref="AO37:AR37"/>
    <mergeCell ref="BA37:BB37"/>
    <mergeCell ref="BA36:BB36"/>
    <mergeCell ref="BC37:BD37"/>
    <mergeCell ref="AG42:AJ42"/>
    <mergeCell ref="AO41:AR41"/>
    <mergeCell ref="BC36:BD36"/>
    <mergeCell ref="AW41:AZ41"/>
    <mergeCell ref="AW42:AZ42"/>
    <mergeCell ref="AU41:AV41"/>
    <mergeCell ref="AU42:AV42"/>
    <mergeCell ref="AK36:AL36"/>
    <mergeCell ref="AM36:AN36"/>
    <mergeCell ref="AK37:AL37"/>
    <mergeCell ref="AM37:AN37"/>
    <mergeCell ref="BA41:BB41"/>
    <mergeCell ref="AK41:AL41"/>
    <mergeCell ref="AM41:AN41"/>
    <mergeCell ref="AK42:AL42"/>
    <mergeCell ref="AM42:AN42"/>
    <mergeCell ref="BA38:BB38"/>
    <mergeCell ref="Z38:AB38"/>
    <mergeCell ref="AC38:AD38"/>
    <mergeCell ref="AE38:AF38"/>
    <mergeCell ref="AG34:AJ34"/>
    <mergeCell ref="BC40:BD40"/>
    <mergeCell ref="Z40:AB40"/>
    <mergeCell ref="AC40:AD40"/>
    <mergeCell ref="AE40:AF40"/>
    <mergeCell ref="AG40:AJ40"/>
    <mergeCell ref="BA40:BB40"/>
    <mergeCell ref="AO40:AR40"/>
    <mergeCell ref="AK40:AL40"/>
    <mergeCell ref="AM40:AN40"/>
    <mergeCell ref="AK39:AL39"/>
    <mergeCell ref="AM39:AN39"/>
    <mergeCell ref="AW38:AZ38"/>
    <mergeCell ref="AW34:AZ34"/>
    <mergeCell ref="AW35:AZ35"/>
    <mergeCell ref="AW36:AZ36"/>
    <mergeCell ref="AW37:AZ37"/>
    <mergeCell ref="BA35:BB35"/>
    <mergeCell ref="BC34:BD34"/>
    <mergeCell ref="AG36:AJ36"/>
    <mergeCell ref="AE34:AF34"/>
    <mergeCell ref="J35:P35"/>
    <mergeCell ref="Q35:Y35"/>
    <mergeCell ref="AO38:AR38"/>
    <mergeCell ref="AC34:AD34"/>
    <mergeCell ref="AC36:AD36"/>
    <mergeCell ref="AE36:AF36"/>
    <mergeCell ref="Z36:AB36"/>
    <mergeCell ref="Z35:AB35"/>
    <mergeCell ref="AC35:AD35"/>
    <mergeCell ref="AE35:AF35"/>
    <mergeCell ref="J36:P36"/>
    <mergeCell ref="Q36:Y36"/>
    <mergeCell ref="AG38:AJ38"/>
    <mergeCell ref="AG35:AJ35"/>
    <mergeCell ref="AO35:AR35"/>
    <mergeCell ref="Q37:Y37"/>
    <mergeCell ref="J38:P38"/>
    <mergeCell ref="Q38:Y38"/>
    <mergeCell ref="AG37:AJ37"/>
    <mergeCell ref="Z37:AB37"/>
    <mergeCell ref="AC37:AD37"/>
    <mergeCell ref="AE37:AF37"/>
    <mergeCell ref="J37:P37"/>
    <mergeCell ref="AG32:AJ32"/>
    <mergeCell ref="J33:P33"/>
    <mergeCell ref="Q33:Y33"/>
    <mergeCell ref="Z33:AB33"/>
    <mergeCell ref="AC33:AD33"/>
    <mergeCell ref="AE33:AF33"/>
    <mergeCell ref="BA33:BB33"/>
    <mergeCell ref="AE32:AF32"/>
    <mergeCell ref="AO32:AR32"/>
    <mergeCell ref="BA32:BB32"/>
    <mergeCell ref="AW33:AZ33"/>
    <mergeCell ref="J32:P32"/>
    <mergeCell ref="Q32:Y32"/>
    <mergeCell ref="AW32:AZ32"/>
    <mergeCell ref="Z32:AB32"/>
    <mergeCell ref="AC32:AD32"/>
    <mergeCell ref="BC33:BD33"/>
    <mergeCell ref="AO34:AR34"/>
    <mergeCell ref="AO33:AR33"/>
    <mergeCell ref="A34:B34"/>
    <mergeCell ref="J34:P34"/>
    <mergeCell ref="Q34:Y34"/>
    <mergeCell ref="A40:B40"/>
    <mergeCell ref="J40:P40"/>
    <mergeCell ref="Q40:Y40"/>
    <mergeCell ref="AG33:AJ33"/>
    <mergeCell ref="A38:B38"/>
    <mergeCell ref="J39:P39"/>
    <mergeCell ref="Q39:Y39"/>
    <mergeCell ref="BA39:BB39"/>
    <mergeCell ref="BC39:BD39"/>
    <mergeCell ref="AO39:AR39"/>
    <mergeCell ref="A35:B35"/>
    <mergeCell ref="A36:B36"/>
    <mergeCell ref="Z39:AB39"/>
    <mergeCell ref="AC39:AD39"/>
    <mergeCell ref="AE39:AF39"/>
    <mergeCell ref="AG39:AJ39"/>
    <mergeCell ref="A37:B37"/>
    <mergeCell ref="Z34:AB34"/>
    <mergeCell ref="J31:P31"/>
    <mergeCell ref="Q31:Y31"/>
    <mergeCell ref="Z31:AB31"/>
    <mergeCell ref="AC31:AD31"/>
    <mergeCell ref="AE31:AF31"/>
    <mergeCell ref="AG31:AJ31"/>
    <mergeCell ref="AO31:AR31"/>
    <mergeCell ref="BA31:BB31"/>
    <mergeCell ref="BC31:BD31"/>
    <mergeCell ref="AW31:AZ31"/>
    <mergeCell ref="J30:P30"/>
    <mergeCell ref="Q30:Y30"/>
    <mergeCell ref="AC30:AD30"/>
    <mergeCell ref="AO29:AR29"/>
    <mergeCell ref="BA29:BB29"/>
    <mergeCell ref="BC29:BD29"/>
    <mergeCell ref="A30:B30"/>
    <mergeCell ref="BA30:BB30"/>
    <mergeCell ref="BC30:BD30"/>
    <mergeCell ref="Q29:Y29"/>
    <mergeCell ref="AO30:AR30"/>
    <mergeCell ref="AW30:AZ30"/>
    <mergeCell ref="AE30:AF30"/>
    <mergeCell ref="AG30:AJ30"/>
    <mergeCell ref="Z30:AB30"/>
    <mergeCell ref="AG27:AJ27"/>
    <mergeCell ref="A28:B28"/>
    <mergeCell ref="AK27:AL27"/>
    <mergeCell ref="AM27:AN27"/>
    <mergeCell ref="AK28:AL28"/>
    <mergeCell ref="A29:B29"/>
    <mergeCell ref="Z29:AB29"/>
    <mergeCell ref="AC29:AD29"/>
    <mergeCell ref="AE29:AF29"/>
    <mergeCell ref="AG29:AJ29"/>
    <mergeCell ref="J28:P28"/>
    <mergeCell ref="Q28:Y28"/>
    <mergeCell ref="Z28:AB28"/>
    <mergeCell ref="J26:P26"/>
    <mergeCell ref="Q26:Y26"/>
    <mergeCell ref="AE25:AF25"/>
    <mergeCell ref="A25:B25"/>
    <mergeCell ref="J25:P25"/>
    <mergeCell ref="Q25:Y25"/>
    <mergeCell ref="Z25:AB25"/>
    <mergeCell ref="AC25:AD25"/>
    <mergeCell ref="AE26:AF26"/>
    <mergeCell ref="AO28:AR28"/>
    <mergeCell ref="BA28:BB28"/>
    <mergeCell ref="BC28:BD28"/>
    <mergeCell ref="BC27:BD27"/>
    <mergeCell ref="BA27:BB27"/>
    <mergeCell ref="J29:P29"/>
    <mergeCell ref="AW27:AZ27"/>
    <mergeCell ref="AW28:AZ28"/>
    <mergeCell ref="AW29:AZ29"/>
    <mergeCell ref="AM28:AN28"/>
    <mergeCell ref="AK29:AL29"/>
    <mergeCell ref="AM29:AN29"/>
    <mergeCell ref="AU27:AV27"/>
    <mergeCell ref="AU28:AV28"/>
    <mergeCell ref="AU29:AV29"/>
    <mergeCell ref="AO27:AR27"/>
    <mergeCell ref="J27:P27"/>
    <mergeCell ref="Q27:Y27"/>
    <mergeCell ref="Z27:AB27"/>
    <mergeCell ref="AC27:AD27"/>
    <mergeCell ref="AE27:AF27"/>
    <mergeCell ref="AG28:AJ28"/>
    <mergeCell ref="AC28:AD28"/>
    <mergeCell ref="AE28:AF28"/>
    <mergeCell ref="BA23:BB23"/>
    <mergeCell ref="BC23:BD23"/>
    <mergeCell ref="AG22:AJ22"/>
    <mergeCell ref="BC25:BD25"/>
    <mergeCell ref="AG25:AJ25"/>
    <mergeCell ref="AO25:AR25"/>
    <mergeCell ref="BC24:BD24"/>
    <mergeCell ref="BA26:BB26"/>
    <mergeCell ref="BC26:BD26"/>
    <mergeCell ref="AG26:AJ26"/>
    <mergeCell ref="AO26:AR26"/>
    <mergeCell ref="AW23:AZ23"/>
    <mergeCell ref="AW24:AZ24"/>
    <mergeCell ref="AW26:AZ26"/>
    <mergeCell ref="AW25:AZ25"/>
    <mergeCell ref="BA25:BB25"/>
    <mergeCell ref="AM25:AN25"/>
    <mergeCell ref="AK26:AL26"/>
    <mergeCell ref="AM26:AN26"/>
    <mergeCell ref="AU23:AV23"/>
    <mergeCell ref="AU24:AV24"/>
    <mergeCell ref="AU25:AV25"/>
    <mergeCell ref="AU26:AV26"/>
    <mergeCell ref="BA24:BB24"/>
    <mergeCell ref="A17:E17"/>
    <mergeCell ref="A18:E18"/>
    <mergeCell ref="C40:I40"/>
    <mergeCell ref="AO21:AR21"/>
    <mergeCell ref="AG21:AJ21"/>
    <mergeCell ref="A22:B22"/>
    <mergeCell ref="J22:P22"/>
    <mergeCell ref="C32:I32"/>
    <mergeCell ref="C33:I33"/>
    <mergeCell ref="C34:I34"/>
    <mergeCell ref="C35:I35"/>
    <mergeCell ref="C36:I36"/>
    <mergeCell ref="C37:I37"/>
    <mergeCell ref="C38:I38"/>
    <mergeCell ref="C39:I39"/>
    <mergeCell ref="Q22:Y22"/>
    <mergeCell ref="AM24:AN24"/>
    <mergeCell ref="AK25:AL25"/>
    <mergeCell ref="AC23:AD23"/>
    <mergeCell ref="J23:P23"/>
    <mergeCell ref="AG23:AJ23"/>
    <mergeCell ref="AO23:AR23"/>
    <mergeCell ref="A24:B24"/>
    <mergeCell ref="J24:P24"/>
    <mergeCell ref="AE12:AL12"/>
    <mergeCell ref="AE9:BD9"/>
    <mergeCell ref="F9:V9"/>
    <mergeCell ref="A12:E12"/>
    <mergeCell ref="A13:E13"/>
    <mergeCell ref="C29:I29"/>
    <mergeCell ref="C30:I30"/>
    <mergeCell ref="C31:I31"/>
    <mergeCell ref="A14:E14"/>
    <mergeCell ref="A16:E16"/>
    <mergeCell ref="A15:E15"/>
    <mergeCell ref="AG24:AJ24"/>
    <mergeCell ref="AO24:AR24"/>
    <mergeCell ref="Z26:AB26"/>
    <mergeCell ref="AC26:AD26"/>
    <mergeCell ref="A26:B26"/>
    <mergeCell ref="Z24:AB24"/>
    <mergeCell ref="AC24:AD24"/>
    <mergeCell ref="BA21:BB21"/>
    <mergeCell ref="BC21:BD21"/>
    <mergeCell ref="AW21:AZ21"/>
    <mergeCell ref="AW22:AZ22"/>
    <mergeCell ref="A23:B23"/>
    <mergeCell ref="Z23:AB23"/>
    <mergeCell ref="A9:E9"/>
    <mergeCell ref="A8:E8"/>
    <mergeCell ref="BF28:BF30"/>
    <mergeCell ref="BL28:BR28"/>
    <mergeCell ref="BL29:BR29"/>
    <mergeCell ref="BL30:BR30"/>
    <mergeCell ref="A5:E5"/>
    <mergeCell ref="C23:I23"/>
    <mergeCell ref="C24:I24"/>
    <mergeCell ref="C25:I25"/>
    <mergeCell ref="C26:I26"/>
    <mergeCell ref="C27:I27"/>
    <mergeCell ref="C28:I28"/>
    <mergeCell ref="F18:V18"/>
    <mergeCell ref="BG22:BJ24"/>
    <mergeCell ref="BG25:BJ27"/>
    <mergeCell ref="BG28:BJ30"/>
    <mergeCell ref="AK21:AL21"/>
    <mergeCell ref="AK22:AL22"/>
    <mergeCell ref="AM22:AN22"/>
    <mergeCell ref="AK23:AL23"/>
    <mergeCell ref="AM23:AN23"/>
    <mergeCell ref="AK24:AL24"/>
    <mergeCell ref="AE11:AL11"/>
    <mergeCell ref="C51:I51"/>
    <mergeCell ref="C52:I52"/>
    <mergeCell ref="C53:I53"/>
    <mergeCell ref="C54:I54"/>
    <mergeCell ref="C45:I45"/>
    <mergeCell ref="C46:I46"/>
    <mergeCell ref="A11:E11"/>
    <mergeCell ref="A32:B32"/>
    <mergeCell ref="A27:B27"/>
    <mergeCell ref="A31:B31"/>
    <mergeCell ref="A33:B33"/>
    <mergeCell ref="A39:B39"/>
    <mergeCell ref="A42:B42"/>
    <mergeCell ref="A45:B45"/>
    <mergeCell ref="A44:B44"/>
    <mergeCell ref="A46:B46"/>
    <mergeCell ref="A48:B48"/>
    <mergeCell ref="A51:B51"/>
    <mergeCell ref="A52:B52"/>
    <mergeCell ref="A53:B53"/>
    <mergeCell ref="C41:I41"/>
    <mergeCell ref="C42:I42"/>
    <mergeCell ref="C43:I43"/>
    <mergeCell ref="C44:I44"/>
    <mergeCell ref="CL56:CR56"/>
    <mergeCell ref="CF22:CF33"/>
    <mergeCell ref="CL28:CR28"/>
    <mergeCell ref="CL29:CR29"/>
    <mergeCell ref="CL30:CR30"/>
    <mergeCell ref="CL46:CR46"/>
    <mergeCell ref="CF34:CF45"/>
    <mergeCell ref="CL27:CR27"/>
    <mergeCell ref="CF46:CF57"/>
    <mergeCell ref="CL50:CR50"/>
    <mergeCell ref="CL37:CR37"/>
    <mergeCell ref="CL38:CR38"/>
    <mergeCell ref="CL39:CR39"/>
    <mergeCell ref="CL40:CR40"/>
    <mergeCell ref="CL41:CR41"/>
    <mergeCell ref="CL42:CR42"/>
    <mergeCell ref="CL43:CR43"/>
    <mergeCell ref="CL44:CR44"/>
    <mergeCell ref="CL22:CR22"/>
    <mergeCell ref="CL23:CR23"/>
    <mergeCell ref="CL24:CR24"/>
    <mergeCell ref="CL25:CR25"/>
    <mergeCell ref="CL26:CR26"/>
    <mergeCell ref="CL57:CR57"/>
    <mergeCell ref="Z41:AB41"/>
    <mergeCell ref="AC41:AD41"/>
    <mergeCell ref="C22:I22"/>
    <mergeCell ref="BT22:BW31"/>
    <mergeCell ref="BF22:BF24"/>
    <mergeCell ref="BL22:BR22"/>
    <mergeCell ref="BL23:BR23"/>
    <mergeCell ref="BL24:BR24"/>
    <mergeCell ref="BF25:BF27"/>
    <mergeCell ref="BL25:BR25"/>
    <mergeCell ref="BG37:BJ39"/>
    <mergeCell ref="BL26:BR26"/>
    <mergeCell ref="BL27:BR27"/>
    <mergeCell ref="Q24:Y24"/>
    <mergeCell ref="AE24:AF24"/>
    <mergeCell ref="Q23:Y23"/>
    <mergeCell ref="AE23:AF23"/>
    <mergeCell ref="AU22:AV22"/>
    <mergeCell ref="BA22:BB22"/>
    <mergeCell ref="BC22:BD22"/>
    <mergeCell ref="Z22:AB22"/>
    <mergeCell ref="AC22:AD22"/>
    <mergeCell ref="AE22:AF22"/>
    <mergeCell ref="AO22:AR22"/>
    <mergeCell ref="CL47:CR47"/>
    <mergeCell ref="CL48:CR48"/>
    <mergeCell ref="CL49:CR49"/>
    <mergeCell ref="CL52:CR52"/>
    <mergeCell ref="CL51:CR51"/>
    <mergeCell ref="CL53:CR53"/>
    <mergeCell ref="CL54:CR54"/>
    <mergeCell ref="CL31:CR31"/>
    <mergeCell ref="CL32:CR32"/>
    <mergeCell ref="CL33:CR33"/>
    <mergeCell ref="CL34:CR34"/>
    <mergeCell ref="CL35:CR35"/>
    <mergeCell ref="CL36:CR36"/>
    <mergeCell ref="CL45:CR45"/>
    <mergeCell ref="CL55:CR55"/>
    <mergeCell ref="C56:I56"/>
    <mergeCell ref="C57:I57"/>
    <mergeCell ref="A6:E6"/>
    <mergeCell ref="F3:V3"/>
    <mergeCell ref="F4:V4"/>
    <mergeCell ref="F5:V5"/>
    <mergeCell ref="F6:V6"/>
    <mergeCell ref="F7:V7"/>
    <mergeCell ref="F8:V8"/>
    <mergeCell ref="F10:V10"/>
    <mergeCell ref="F11:V11"/>
    <mergeCell ref="F12:V12"/>
    <mergeCell ref="F13:V13"/>
    <mergeCell ref="F14:V14"/>
    <mergeCell ref="F15:V15"/>
    <mergeCell ref="F16:V16"/>
    <mergeCell ref="F17:V17"/>
    <mergeCell ref="A3:E3"/>
    <mergeCell ref="A4:E4"/>
    <mergeCell ref="A10:E10"/>
    <mergeCell ref="A7:E7"/>
    <mergeCell ref="C55:I55"/>
    <mergeCell ref="C47:I47"/>
    <mergeCell ref="C48:I48"/>
    <mergeCell ref="BT32:BW41"/>
    <mergeCell ref="BT42:BW51"/>
    <mergeCell ref="CG22:CJ33"/>
    <mergeCell ref="CG34:CJ45"/>
    <mergeCell ref="CG46:CJ57"/>
    <mergeCell ref="AW20:BD20"/>
    <mergeCell ref="A20:B21"/>
    <mergeCell ref="C20:I21"/>
    <mergeCell ref="J20:P21"/>
    <mergeCell ref="Q20:Y21"/>
    <mergeCell ref="Z20:AF20"/>
    <mergeCell ref="Z21:AB21"/>
    <mergeCell ref="AC21:AD21"/>
    <mergeCell ref="AE21:AF21"/>
    <mergeCell ref="CF20:CR20"/>
    <mergeCell ref="BG21:BJ21"/>
    <mergeCell ref="BL21:BR21"/>
    <mergeCell ref="BT21:BW21"/>
    <mergeCell ref="BY21:CE21"/>
    <mergeCell ref="CG21:CJ21"/>
    <mergeCell ref="CL21:CR21"/>
    <mergeCell ref="BG31:BJ33"/>
    <mergeCell ref="BG34:BJ36"/>
  </mergeCells>
  <phoneticPr fontId="3"/>
  <printOptions horizontalCentered="1"/>
  <pageMargins left="0.23622047244094491" right="0.23622047244094491" top="0.35433070866141736" bottom="0.35433070866141736" header="0.31496062992125984" footer="0.31496062992125984"/>
  <pageSetup paperSize="9" scale="63" fitToWidth="2" fitToHeight="3" orientation="landscape" r:id="rId1"/>
  <headerFooter alignWithMargins="0"/>
  <ignoredErrors>
    <ignoredError sqref="CL58:CR61 CM22:CR22 CM23:CR23 CM24:CR24 CM25:CR25 CM26:CR26 CM27:CR27 CM28:CR28 CM29:CR29 CM30:CR30 CM31:CR31 CM32:CR32 CM33:CR33 CM34:CR34 CM35:CR35 CM36:CR36 CM37:CR37 CM38:CR38 CM39:CR39 CM40:CR40 CM41:CR41 CM42:CR42 CM43:CR43 CM44:CR44 CM45:CR45 CM46:CR46 CM47:CR47 CM48:CR48 CM49:CR49 CM50:CR50 CM51:CR51 CM52:CR52 CM53:CR53 CM54:CR54 CM55:CR55 CM56:CR56 CM57:CR57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66"/>
  <sheetViews>
    <sheetView workbookViewId="0">
      <selection activeCell="J5" sqref="J5"/>
    </sheetView>
  </sheetViews>
  <sheetFormatPr defaultRowHeight="13.5" x14ac:dyDescent="0.15"/>
  <cols>
    <col min="6" max="6" width="3.625" style="61" customWidth="1"/>
    <col min="12" max="12" width="3.625" customWidth="1"/>
  </cols>
  <sheetData>
    <row r="1" spans="1:17" x14ac:dyDescent="0.15">
      <c r="A1" t="s">
        <v>0</v>
      </c>
      <c r="G1" t="s">
        <v>2</v>
      </c>
      <c r="M1" t="s">
        <v>4</v>
      </c>
    </row>
    <row r="3" spans="1:17" ht="14.25" thickBot="1" x14ac:dyDescent="0.2">
      <c r="A3" s="1" t="s">
        <v>21</v>
      </c>
      <c r="B3" s="1" t="s">
        <v>19</v>
      </c>
      <c r="C3" s="4" t="s">
        <v>1</v>
      </c>
      <c r="D3" s="4" t="s">
        <v>36</v>
      </c>
      <c r="E3" s="1" t="s">
        <v>183</v>
      </c>
      <c r="F3" s="58"/>
      <c r="G3" s="4" t="s">
        <v>21</v>
      </c>
      <c r="H3" s="4" t="s">
        <v>19</v>
      </c>
      <c r="I3" s="4" t="s">
        <v>1</v>
      </c>
      <c r="J3" s="4" t="s">
        <v>3</v>
      </c>
      <c r="K3" s="1" t="s">
        <v>183</v>
      </c>
      <c r="M3" s="4" t="s">
        <v>21</v>
      </c>
      <c r="N3" s="4" t="s">
        <v>19</v>
      </c>
      <c r="O3" s="4" t="s">
        <v>1</v>
      </c>
      <c r="P3" s="4" t="s">
        <v>36</v>
      </c>
      <c r="Q3" s="1" t="s">
        <v>183</v>
      </c>
    </row>
    <row r="4" spans="1:17" ht="14.25" thickTop="1" x14ac:dyDescent="0.15">
      <c r="A4">
        <f>入力シート!AK22</f>
        <v>0</v>
      </c>
      <c r="B4">
        <f>入力シート!AM22</f>
        <v>0</v>
      </c>
      <c r="C4" t="str">
        <f>A4&amp;B4</f>
        <v>00</v>
      </c>
      <c r="D4" s="3">
        <f>入力シート!J22</f>
        <v>0</v>
      </c>
      <c r="E4">
        <f>入力シート!AG22</f>
        <v>0</v>
      </c>
      <c r="F4" s="62"/>
      <c r="G4">
        <f>入力シート!AS22</f>
        <v>0</v>
      </c>
      <c r="H4">
        <f>入力シート!AU22</f>
        <v>0</v>
      </c>
      <c r="I4" t="str">
        <f>G4&amp;H4</f>
        <v>00</v>
      </c>
      <c r="J4" s="3">
        <f>入力シート!J22</f>
        <v>0</v>
      </c>
      <c r="K4">
        <f>入力シート!AO22</f>
        <v>0</v>
      </c>
      <c r="M4">
        <f>入力シート!BA22</f>
        <v>0</v>
      </c>
      <c r="N4">
        <f>入力シート!BC22</f>
        <v>0</v>
      </c>
      <c r="O4" t="str">
        <f>M4&amp;N4</f>
        <v>00</v>
      </c>
      <c r="P4" s="3">
        <f>入力シート!J22</f>
        <v>0</v>
      </c>
      <c r="Q4">
        <f>入力シート!AW22</f>
        <v>0</v>
      </c>
    </row>
    <row r="5" spans="1:17" x14ac:dyDescent="0.15">
      <c r="A5">
        <f>入力シート!AK23</f>
        <v>0</v>
      </c>
      <c r="B5">
        <f>入力シート!AM23</f>
        <v>0</v>
      </c>
      <c r="C5" t="str">
        <f t="shared" ref="C5:C43" si="0">A5&amp;B5</f>
        <v>00</v>
      </c>
      <c r="D5" s="3">
        <f>入力シート!J23</f>
        <v>0</v>
      </c>
      <c r="E5">
        <f>入力シート!AG23</f>
        <v>0</v>
      </c>
      <c r="F5" s="62"/>
      <c r="G5">
        <f>入力シート!AS23</f>
        <v>0</v>
      </c>
      <c r="H5">
        <f>入力シート!AU23</f>
        <v>0</v>
      </c>
      <c r="I5" t="str">
        <f t="shared" ref="I5:I43" si="1">G5&amp;H5</f>
        <v>00</v>
      </c>
      <c r="J5" s="3">
        <f>入力シート!J23</f>
        <v>0</v>
      </c>
      <c r="K5">
        <f>入力シート!AO23</f>
        <v>0</v>
      </c>
      <c r="M5">
        <f>入力シート!BA23</f>
        <v>0</v>
      </c>
      <c r="N5">
        <f>入力シート!BC23</f>
        <v>0</v>
      </c>
      <c r="O5" t="str">
        <f>M5&amp;N5</f>
        <v>00</v>
      </c>
      <c r="P5" s="3">
        <f>入力シート!J23</f>
        <v>0</v>
      </c>
      <c r="Q5">
        <f>入力シート!AW23</f>
        <v>0</v>
      </c>
    </row>
    <row r="6" spans="1:17" x14ac:dyDescent="0.15">
      <c r="A6">
        <f>入力シート!AK24</f>
        <v>0</v>
      </c>
      <c r="B6">
        <f>入力シート!AM24</f>
        <v>0</v>
      </c>
      <c r="C6" t="str">
        <f t="shared" si="0"/>
        <v>00</v>
      </c>
      <c r="D6" s="3">
        <f>入力シート!J24</f>
        <v>0</v>
      </c>
      <c r="E6">
        <f>入力シート!AG24</f>
        <v>0</v>
      </c>
      <c r="F6" s="62"/>
      <c r="G6">
        <f>入力シート!AS24</f>
        <v>0</v>
      </c>
      <c r="H6">
        <f>入力シート!AU24</f>
        <v>0</v>
      </c>
      <c r="I6" t="str">
        <f t="shared" si="1"/>
        <v>00</v>
      </c>
      <c r="J6" s="3">
        <f>入力シート!J24</f>
        <v>0</v>
      </c>
      <c r="K6">
        <f>入力シート!AO24</f>
        <v>0</v>
      </c>
      <c r="M6">
        <f>入力シート!BA24</f>
        <v>0</v>
      </c>
      <c r="N6">
        <f>入力シート!BC24</f>
        <v>0</v>
      </c>
      <c r="O6" t="str">
        <f t="shared" ref="O6:O29" si="2">M6&amp;N6</f>
        <v>00</v>
      </c>
      <c r="P6" s="3">
        <f>入力シート!J24</f>
        <v>0</v>
      </c>
      <c r="Q6">
        <f>入力シート!AW24</f>
        <v>0</v>
      </c>
    </row>
    <row r="7" spans="1:17" x14ac:dyDescent="0.15">
      <c r="A7">
        <f>入力シート!AK25</f>
        <v>0</v>
      </c>
      <c r="B7">
        <f>入力シート!AM25</f>
        <v>0</v>
      </c>
      <c r="C7" t="str">
        <f t="shared" si="0"/>
        <v>00</v>
      </c>
      <c r="D7" s="3">
        <f>入力シート!J25</f>
        <v>0</v>
      </c>
      <c r="E7">
        <f>入力シート!AG25</f>
        <v>0</v>
      </c>
      <c r="F7" s="62"/>
      <c r="G7">
        <f>入力シート!AS25</f>
        <v>0</v>
      </c>
      <c r="H7">
        <f>入力シート!AU25</f>
        <v>0</v>
      </c>
      <c r="I7" t="str">
        <f t="shared" si="1"/>
        <v>00</v>
      </c>
      <c r="J7" s="3">
        <f>入力シート!J25</f>
        <v>0</v>
      </c>
      <c r="K7">
        <f>入力シート!AO25</f>
        <v>0</v>
      </c>
      <c r="M7">
        <f>入力シート!BA25</f>
        <v>0</v>
      </c>
      <c r="N7">
        <f>入力シート!BC25</f>
        <v>0</v>
      </c>
      <c r="O7" t="str">
        <f t="shared" si="2"/>
        <v>00</v>
      </c>
      <c r="P7" s="3">
        <f>入力シート!J25</f>
        <v>0</v>
      </c>
      <c r="Q7">
        <f>入力シート!AW25</f>
        <v>0</v>
      </c>
    </row>
    <row r="8" spans="1:17" x14ac:dyDescent="0.15">
      <c r="A8">
        <f>入力シート!AK26</f>
        <v>0</v>
      </c>
      <c r="B8">
        <f>入力シート!AM26</f>
        <v>0</v>
      </c>
      <c r="C8" t="str">
        <f t="shared" si="0"/>
        <v>00</v>
      </c>
      <c r="D8" s="3">
        <f>入力シート!J26</f>
        <v>0</v>
      </c>
      <c r="E8">
        <f>入力シート!AG26</f>
        <v>0</v>
      </c>
      <c r="F8" s="62"/>
      <c r="G8">
        <f>入力シート!AS26</f>
        <v>0</v>
      </c>
      <c r="H8">
        <f>入力シート!AU26</f>
        <v>0</v>
      </c>
      <c r="I8" t="str">
        <f t="shared" si="1"/>
        <v>00</v>
      </c>
      <c r="J8" s="3">
        <f>入力シート!J26</f>
        <v>0</v>
      </c>
      <c r="K8">
        <f>入力シート!AO26</f>
        <v>0</v>
      </c>
      <c r="M8">
        <f>入力シート!BA26</f>
        <v>0</v>
      </c>
      <c r="N8">
        <f>入力シート!BC26</f>
        <v>0</v>
      </c>
      <c r="O8" t="str">
        <f t="shared" si="2"/>
        <v>00</v>
      </c>
      <c r="P8" s="3">
        <f>入力シート!J26</f>
        <v>0</v>
      </c>
      <c r="Q8">
        <f>入力シート!AW26</f>
        <v>0</v>
      </c>
    </row>
    <row r="9" spans="1:17" x14ac:dyDescent="0.15">
      <c r="A9">
        <f>入力シート!AK27</f>
        <v>0</v>
      </c>
      <c r="B9">
        <f>入力シート!AM27</f>
        <v>0</v>
      </c>
      <c r="C9" t="str">
        <f t="shared" si="0"/>
        <v>00</v>
      </c>
      <c r="D9" s="3">
        <f>入力シート!J27</f>
        <v>0</v>
      </c>
      <c r="E9">
        <f>入力シート!AG27</f>
        <v>0</v>
      </c>
      <c r="F9" s="62"/>
      <c r="G9">
        <f>入力シート!AS27</f>
        <v>0</v>
      </c>
      <c r="H9">
        <f>入力シート!AU27</f>
        <v>0</v>
      </c>
      <c r="I9" t="str">
        <f t="shared" si="1"/>
        <v>00</v>
      </c>
      <c r="J9" s="3">
        <f>入力シート!J27</f>
        <v>0</v>
      </c>
      <c r="K9">
        <f>入力シート!AO27</f>
        <v>0</v>
      </c>
      <c r="M9">
        <f>入力シート!BA27</f>
        <v>0</v>
      </c>
      <c r="N9">
        <f>入力シート!BC27</f>
        <v>0</v>
      </c>
      <c r="O9" t="str">
        <f t="shared" si="2"/>
        <v>00</v>
      </c>
      <c r="P9" s="3">
        <f>入力シート!J27</f>
        <v>0</v>
      </c>
      <c r="Q9">
        <f>入力シート!AW27</f>
        <v>0</v>
      </c>
    </row>
    <row r="10" spans="1:17" x14ac:dyDescent="0.15">
      <c r="A10">
        <f>入力シート!AK28</f>
        <v>0</v>
      </c>
      <c r="B10">
        <f>入力シート!AM28</f>
        <v>0</v>
      </c>
      <c r="C10" t="str">
        <f t="shared" si="0"/>
        <v>00</v>
      </c>
      <c r="D10" s="3">
        <f>入力シート!J28</f>
        <v>0</v>
      </c>
      <c r="E10">
        <f>入力シート!AG28</f>
        <v>0</v>
      </c>
      <c r="F10" s="62"/>
      <c r="G10">
        <f>入力シート!AS28</f>
        <v>0</v>
      </c>
      <c r="H10">
        <f>入力シート!AU28</f>
        <v>0</v>
      </c>
      <c r="I10" t="str">
        <f t="shared" si="1"/>
        <v>00</v>
      </c>
      <c r="J10" s="3">
        <f>入力シート!J28</f>
        <v>0</v>
      </c>
      <c r="K10">
        <f>入力シート!AO28</f>
        <v>0</v>
      </c>
      <c r="M10">
        <f>入力シート!BA28</f>
        <v>0</v>
      </c>
      <c r="N10">
        <f>入力シート!BC28</f>
        <v>0</v>
      </c>
      <c r="O10" t="str">
        <f t="shared" si="2"/>
        <v>00</v>
      </c>
      <c r="P10" s="3">
        <f>入力シート!J28</f>
        <v>0</v>
      </c>
      <c r="Q10">
        <f>入力シート!AW28</f>
        <v>0</v>
      </c>
    </row>
    <row r="11" spans="1:17" x14ac:dyDescent="0.15">
      <c r="A11">
        <f>入力シート!AK29</f>
        <v>0</v>
      </c>
      <c r="B11">
        <f>入力シート!AM29</f>
        <v>0</v>
      </c>
      <c r="C11" t="str">
        <f t="shared" si="0"/>
        <v>00</v>
      </c>
      <c r="D11" s="3">
        <f>入力シート!J29</f>
        <v>0</v>
      </c>
      <c r="E11">
        <f>入力シート!AG29</f>
        <v>0</v>
      </c>
      <c r="F11" s="62"/>
      <c r="G11">
        <f>入力シート!AS29</f>
        <v>0</v>
      </c>
      <c r="H11">
        <f>入力シート!AU29</f>
        <v>0</v>
      </c>
      <c r="I11" t="str">
        <f t="shared" si="1"/>
        <v>00</v>
      </c>
      <c r="J11" s="3">
        <f>入力シート!J29</f>
        <v>0</v>
      </c>
      <c r="K11">
        <f>入力シート!AO29</f>
        <v>0</v>
      </c>
      <c r="M11">
        <f>入力シート!BA29</f>
        <v>0</v>
      </c>
      <c r="N11">
        <f>入力シート!BC29</f>
        <v>0</v>
      </c>
      <c r="O11" t="str">
        <f t="shared" si="2"/>
        <v>00</v>
      </c>
      <c r="P11" s="3">
        <f>入力シート!J29</f>
        <v>0</v>
      </c>
      <c r="Q11">
        <f>入力シート!AW29</f>
        <v>0</v>
      </c>
    </row>
    <row r="12" spans="1:17" x14ac:dyDescent="0.15">
      <c r="A12">
        <f>入力シート!AK30</f>
        <v>0</v>
      </c>
      <c r="B12">
        <f>入力シート!AM30</f>
        <v>0</v>
      </c>
      <c r="C12" t="str">
        <f t="shared" si="0"/>
        <v>00</v>
      </c>
      <c r="D12" s="3">
        <f>入力シート!J30</f>
        <v>0</v>
      </c>
      <c r="E12">
        <f>入力シート!AG30</f>
        <v>0</v>
      </c>
      <c r="F12" s="62"/>
      <c r="G12">
        <f>入力シート!AS30</f>
        <v>0</v>
      </c>
      <c r="H12">
        <f>入力シート!AU30</f>
        <v>0</v>
      </c>
      <c r="I12" t="str">
        <f t="shared" si="1"/>
        <v>00</v>
      </c>
      <c r="J12" s="3">
        <f>入力シート!J30</f>
        <v>0</v>
      </c>
      <c r="K12">
        <f>入力シート!AO30</f>
        <v>0</v>
      </c>
      <c r="M12">
        <f>入力シート!BA30</f>
        <v>0</v>
      </c>
      <c r="N12">
        <f>入力シート!BC30</f>
        <v>0</v>
      </c>
      <c r="O12" t="str">
        <f t="shared" si="2"/>
        <v>00</v>
      </c>
      <c r="P12" s="3">
        <f>入力シート!J30</f>
        <v>0</v>
      </c>
      <c r="Q12">
        <f>入力シート!AW30</f>
        <v>0</v>
      </c>
    </row>
    <row r="13" spans="1:17" x14ac:dyDescent="0.15">
      <c r="A13">
        <f>入力シート!AK31</f>
        <v>0</v>
      </c>
      <c r="B13">
        <f>入力シート!AM31</f>
        <v>0</v>
      </c>
      <c r="C13" t="str">
        <f t="shared" si="0"/>
        <v>00</v>
      </c>
      <c r="D13" s="3">
        <f>入力シート!J31</f>
        <v>0</v>
      </c>
      <c r="E13">
        <f>入力シート!AG31</f>
        <v>0</v>
      </c>
      <c r="F13" s="62"/>
      <c r="G13">
        <f>入力シート!AS31</f>
        <v>0</v>
      </c>
      <c r="H13">
        <f>入力シート!AU31</f>
        <v>0</v>
      </c>
      <c r="I13" t="str">
        <f t="shared" si="1"/>
        <v>00</v>
      </c>
      <c r="J13" s="3">
        <f>入力シート!J31</f>
        <v>0</v>
      </c>
      <c r="K13">
        <f>入力シート!AO31</f>
        <v>0</v>
      </c>
      <c r="M13">
        <f>入力シート!BA31</f>
        <v>0</v>
      </c>
      <c r="N13">
        <f>入力シート!BC31</f>
        <v>0</v>
      </c>
      <c r="O13" t="str">
        <f t="shared" si="2"/>
        <v>00</v>
      </c>
      <c r="P13" s="3">
        <f>入力シート!J31</f>
        <v>0</v>
      </c>
      <c r="Q13">
        <f>入力シート!AW31</f>
        <v>0</v>
      </c>
    </row>
    <row r="14" spans="1:17" x14ac:dyDescent="0.15">
      <c r="A14">
        <f>入力シート!AK32</f>
        <v>0</v>
      </c>
      <c r="B14">
        <f>入力シート!AM32</f>
        <v>0</v>
      </c>
      <c r="C14" t="str">
        <f t="shared" si="0"/>
        <v>00</v>
      </c>
      <c r="D14" s="3">
        <f>入力シート!J32</f>
        <v>0</v>
      </c>
      <c r="E14">
        <f>入力シート!AG32</f>
        <v>0</v>
      </c>
      <c r="F14" s="62"/>
      <c r="G14">
        <f>入力シート!AS32</f>
        <v>0</v>
      </c>
      <c r="H14">
        <f>入力シート!AU32</f>
        <v>0</v>
      </c>
      <c r="I14" t="str">
        <f t="shared" si="1"/>
        <v>00</v>
      </c>
      <c r="J14" s="3">
        <f>入力シート!J32</f>
        <v>0</v>
      </c>
      <c r="K14">
        <f>入力シート!AO32</f>
        <v>0</v>
      </c>
      <c r="M14">
        <f>入力シート!BA32</f>
        <v>0</v>
      </c>
      <c r="N14">
        <f>入力シート!BC32</f>
        <v>0</v>
      </c>
      <c r="O14" t="str">
        <f t="shared" si="2"/>
        <v>00</v>
      </c>
      <c r="P14" s="3">
        <f>入力シート!J32</f>
        <v>0</v>
      </c>
      <c r="Q14">
        <f>入力シート!AW32</f>
        <v>0</v>
      </c>
    </row>
    <row r="15" spans="1:17" x14ac:dyDescent="0.15">
      <c r="A15">
        <f>入力シート!AK33</f>
        <v>0</v>
      </c>
      <c r="B15">
        <f>入力シート!AM33</f>
        <v>0</v>
      </c>
      <c r="C15" t="str">
        <f t="shared" si="0"/>
        <v>00</v>
      </c>
      <c r="D15" s="3">
        <f>入力シート!J33</f>
        <v>0</v>
      </c>
      <c r="E15">
        <f>入力シート!AG33</f>
        <v>0</v>
      </c>
      <c r="F15" s="62"/>
      <c r="G15">
        <f>入力シート!AS33</f>
        <v>0</v>
      </c>
      <c r="H15">
        <f>入力シート!AU33</f>
        <v>0</v>
      </c>
      <c r="I15" t="str">
        <f t="shared" si="1"/>
        <v>00</v>
      </c>
      <c r="J15" s="3">
        <f>入力シート!J33</f>
        <v>0</v>
      </c>
      <c r="K15">
        <f>入力シート!AO33</f>
        <v>0</v>
      </c>
      <c r="M15">
        <f>入力シート!BA33</f>
        <v>0</v>
      </c>
      <c r="N15">
        <f>入力シート!BC33</f>
        <v>0</v>
      </c>
      <c r="O15" t="str">
        <f t="shared" si="2"/>
        <v>00</v>
      </c>
      <c r="P15" s="3">
        <f>入力シート!J33</f>
        <v>0</v>
      </c>
      <c r="Q15">
        <f>入力シート!AW33</f>
        <v>0</v>
      </c>
    </row>
    <row r="16" spans="1:17" x14ac:dyDescent="0.15">
      <c r="A16">
        <f>入力シート!AK34</f>
        <v>0</v>
      </c>
      <c r="B16">
        <f>入力シート!AM34</f>
        <v>0</v>
      </c>
      <c r="C16" t="str">
        <f t="shared" si="0"/>
        <v>00</v>
      </c>
      <c r="D16" s="3">
        <f>入力シート!J34</f>
        <v>0</v>
      </c>
      <c r="E16">
        <f>入力シート!AG34</f>
        <v>0</v>
      </c>
      <c r="F16" s="62"/>
      <c r="G16">
        <f>入力シート!AS34</f>
        <v>0</v>
      </c>
      <c r="H16">
        <f>入力シート!AU34</f>
        <v>0</v>
      </c>
      <c r="I16" t="str">
        <f t="shared" si="1"/>
        <v>00</v>
      </c>
      <c r="J16" s="3">
        <f>入力シート!J34</f>
        <v>0</v>
      </c>
      <c r="K16">
        <f>入力シート!AO34</f>
        <v>0</v>
      </c>
      <c r="M16">
        <f>入力シート!BA34</f>
        <v>0</v>
      </c>
      <c r="N16">
        <f>入力シート!BC34</f>
        <v>0</v>
      </c>
      <c r="O16" t="str">
        <f t="shared" si="2"/>
        <v>00</v>
      </c>
      <c r="P16" s="3">
        <f>入力シート!J34</f>
        <v>0</v>
      </c>
      <c r="Q16">
        <f>入力シート!AW34</f>
        <v>0</v>
      </c>
    </row>
    <row r="17" spans="1:17" x14ac:dyDescent="0.15">
      <c r="A17">
        <f>入力シート!AK35</f>
        <v>0</v>
      </c>
      <c r="B17">
        <f>入力シート!AM35</f>
        <v>0</v>
      </c>
      <c r="C17" t="str">
        <f t="shared" si="0"/>
        <v>00</v>
      </c>
      <c r="D17" s="3">
        <f>入力シート!J35</f>
        <v>0</v>
      </c>
      <c r="E17">
        <f>入力シート!AG35</f>
        <v>0</v>
      </c>
      <c r="F17" s="62"/>
      <c r="G17">
        <f>入力シート!AS35</f>
        <v>0</v>
      </c>
      <c r="H17">
        <f>入力シート!AU35</f>
        <v>0</v>
      </c>
      <c r="I17" t="str">
        <f t="shared" si="1"/>
        <v>00</v>
      </c>
      <c r="J17" s="3">
        <f>入力シート!J35</f>
        <v>0</v>
      </c>
      <c r="K17">
        <f>入力シート!AO35</f>
        <v>0</v>
      </c>
      <c r="M17">
        <f>入力シート!BA35</f>
        <v>0</v>
      </c>
      <c r="N17">
        <f>入力シート!BC35</f>
        <v>0</v>
      </c>
      <c r="O17" t="str">
        <f t="shared" si="2"/>
        <v>00</v>
      </c>
      <c r="P17" s="3">
        <f>入力シート!J35</f>
        <v>0</v>
      </c>
      <c r="Q17">
        <f>入力シート!AW35</f>
        <v>0</v>
      </c>
    </row>
    <row r="18" spans="1:17" x14ac:dyDescent="0.15">
      <c r="A18">
        <f>入力シート!AK36</f>
        <v>0</v>
      </c>
      <c r="B18">
        <f>入力シート!AM36</f>
        <v>0</v>
      </c>
      <c r="C18" t="str">
        <f t="shared" si="0"/>
        <v>00</v>
      </c>
      <c r="D18" s="3">
        <f>入力シート!J36</f>
        <v>0</v>
      </c>
      <c r="E18">
        <f>入力シート!AG36</f>
        <v>0</v>
      </c>
      <c r="F18" s="62"/>
      <c r="G18">
        <f>入力シート!AS36</f>
        <v>0</v>
      </c>
      <c r="H18">
        <f>入力シート!AU36</f>
        <v>0</v>
      </c>
      <c r="I18" t="str">
        <f t="shared" si="1"/>
        <v>00</v>
      </c>
      <c r="J18" s="3">
        <f>入力シート!J36</f>
        <v>0</v>
      </c>
      <c r="K18">
        <f>入力シート!AO36</f>
        <v>0</v>
      </c>
      <c r="M18">
        <f>入力シート!BA36</f>
        <v>0</v>
      </c>
      <c r="N18">
        <f>入力シート!BC36</f>
        <v>0</v>
      </c>
      <c r="O18" t="str">
        <f t="shared" si="2"/>
        <v>00</v>
      </c>
      <c r="P18" s="3">
        <f>入力シート!J36</f>
        <v>0</v>
      </c>
      <c r="Q18">
        <f>入力シート!AW36</f>
        <v>0</v>
      </c>
    </row>
    <row r="19" spans="1:17" x14ac:dyDescent="0.15">
      <c r="A19">
        <f>入力シート!AK37</f>
        <v>0</v>
      </c>
      <c r="B19">
        <f>入力シート!AM37</f>
        <v>0</v>
      </c>
      <c r="C19" t="str">
        <f t="shared" si="0"/>
        <v>00</v>
      </c>
      <c r="D19" s="3">
        <f>入力シート!J37</f>
        <v>0</v>
      </c>
      <c r="E19">
        <f>入力シート!AG37</f>
        <v>0</v>
      </c>
      <c r="F19" s="62"/>
      <c r="G19">
        <f>入力シート!AS37</f>
        <v>0</v>
      </c>
      <c r="H19">
        <f>入力シート!AU37</f>
        <v>0</v>
      </c>
      <c r="I19" t="str">
        <f t="shared" si="1"/>
        <v>00</v>
      </c>
      <c r="J19" s="3">
        <f>入力シート!J37</f>
        <v>0</v>
      </c>
      <c r="K19">
        <f>入力シート!AO37</f>
        <v>0</v>
      </c>
      <c r="M19">
        <f>入力シート!BA37</f>
        <v>0</v>
      </c>
      <c r="N19">
        <f>入力シート!BC37</f>
        <v>0</v>
      </c>
      <c r="O19" t="str">
        <f t="shared" si="2"/>
        <v>00</v>
      </c>
      <c r="P19" s="3">
        <f>入力シート!J37</f>
        <v>0</v>
      </c>
      <c r="Q19">
        <f>入力シート!AW37</f>
        <v>0</v>
      </c>
    </row>
    <row r="20" spans="1:17" x14ac:dyDescent="0.15">
      <c r="A20">
        <f>入力シート!AK38</f>
        <v>0</v>
      </c>
      <c r="B20">
        <f>入力シート!AM38</f>
        <v>0</v>
      </c>
      <c r="C20" t="str">
        <f t="shared" si="0"/>
        <v>00</v>
      </c>
      <c r="D20" s="3">
        <f>入力シート!J38</f>
        <v>0</v>
      </c>
      <c r="E20">
        <f>入力シート!AG38</f>
        <v>0</v>
      </c>
      <c r="F20" s="62"/>
      <c r="G20">
        <f>入力シート!AS38</f>
        <v>0</v>
      </c>
      <c r="H20">
        <f>入力シート!AU38</f>
        <v>0</v>
      </c>
      <c r="I20" t="str">
        <f t="shared" si="1"/>
        <v>00</v>
      </c>
      <c r="J20" s="3">
        <f>入力シート!J38</f>
        <v>0</v>
      </c>
      <c r="K20">
        <f>入力シート!AO38</f>
        <v>0</v>
      </c>
      <c r="M20">
        <f>入力シート!BA38</f>
        <v>0</v>
      </c>
      <c r="N20">
        <f>入力シート!BC38</f>
        <v>0</v>
      </c>
      <c r="O20" t="str">
        <f t="shared" si="2"/>
        <v>00</v>
      </c>
      <c r="P20" s="3">
        <f>入力シート!J38</f>
        <v>0</v>
      </c>
      <c r="Q20">
        <f>入力シート!AW38</f>
        <v>0</v>
      </c>
    </row>
    <row r="21" spans="1:17" x14ac:dyDescent="0.15">
      <c r="A21">
        <f>入力シート!AK39</f>
        <v>0</v>
      </c>
      <c r="B21">
        <f>入力シート!AM39</f>
        <v>0</v>
      </c>
      <c r="C21" t="str">
        <f t="shared" si="0"/>
        <v>00</v>
      </c>
      <c r="D21" s="3">
        <f>入力シート!J39</f>
        <v>0</v>
      </c>
      <c r="E21">
        <f>入力シート!AG39</f>
        <v>0</v>
      </c>
      <c r="F21" s="62"/>
      <c r="G21">
        <f>入力シート!AS39</f>
        <v>0</v>
      </c>
      <c r="H21">
        <f>入力シート!AU39</f>
        <v>0</v>
      </c>
      <c r="I21" t="str">
        <f t="shared" si="1"/>
        <v>00</v>
      </c>
      <c r="J21" s="3">
        <f>入力シート!J39</f>
        <v>0</v>
      </c>
      <c r="K21">
        <f>入力シート!AO39</f>
        <v>0</v>
      </c>
      <c r="M21">
        <f>入力シート!BA39</f>
        <v>0</v>
      </c>
      <c r="N21">
        <f>入力シート!BC39</f>
        <v>0</v>
      </c>
      <c r="O21" t="str">
        <f t="shared" si="2"/>
        <v>00</v>
      </c>
      <c r="P21" s="3">
        <f>入力シート!J39</f>
        <v>0</v>
      </c>
      <c r="Q21">
        <f>入力シート!AW39</f>
        <v>0</v>
      </c>
    </row>
    <row r="22" spans="1:17" x14ac:dyDescent="0.15">
      <c r="A22">
        <f>入力シート!AK40</f>
        <v>0</v>
      </c>
      <c r="B22">
        <f>入力シート!AM40</f>
        <v>0</v>
      </c>
      <c r="C22" t="str">
        <f t="shared" si="0"/>
        <v>00</v>
      </c>
      <c r="D22" s="3">
        <f>入力シート!J40</f>
        <v>0</v>
      </c>
      <c r="E22">
        <f>入力シート!AG40</f>
        <v>0</v>
      </c>
      <c r="F22" s="62"/>
      <c r="G22">
        <f>入力シート!AS40</f>
        <v>0</v>
      </c>
      <c r="H22">
        <f>入力シート!AU40</f>
        <v>0</v>
      </c>
      <c r="I22" t="str">
        <f t="shared" si="1"/>
        <v>00</v>
      </c>
      <c r="J22" s="3">
        <f>入力シート!J40</f>
        <v>0</v>
      </c>
      <c r="K22">
        <f>入力シート!AO40</f>
        <v>0</v>
      </c>
      <c r="M22">
        <f>入力シート!BA40</f>
        <v>0</v>
      </c>
      <c r="N22">
        <f>入力シート!BC40</f>
        <v>0</v>
      </c>
      <c r="O22" t="str">
        <f t="shared" si="2"/>
        <v>00</v>
      </c>
      <c r="P22" s="3">
        <f>入力シート!J40</f>
        <v>0</v>
      </c>
      <c r="Q22">
        <f>入力シート!AW40</f>
        <v>0</v>
      </c>
    </row>
    <row r="23" spans="1:17" x14ac:dyDescent="0.15">
      <c r="A23">
        <f>入力シート!AK41</f>
        <v>0</v>
      </c>
      <c r="B23">
        <f>入力シート!AM41</f>
        <v>0</v>
      </c>
      <c r="C23" t="str">
        <f t="shared" si="0"/>
        <v>00</v>
      </c>
      <c r="D23" s="3">
        <f>入力シート!J41</f>
        <v>0</v>
      </c>
      <c r="E23">
        <f>入力シート!AG41</f>
        <v>0</v>
      </c>
      <c r="F23" s="62"/>
      <c r="G23">
        <f>入力シート!AS41</f>
        <v>0</v>
      </c>
      <c r="H23">
        <f>入力シート!AU41</f>
        <v>0</v>
      </c>
      <c r="I23" t="str">
        <f t="shared" si="1"/>
        <v>00</v>
      </c>
      <c r="J23" s="3">
        <f>入力シート!J41</f>
        <v>0</v>
      </c>
      <c r="K23">
        <f>入力シート!AO41</f>
        <v>0</v>
      </c>
      <c r="M23">
        <f>入力シート!BA41</f>
        <v>0</v>
      </c>
      <c r="N23">
        <f>入力シート!BC41</f>
        <v>0</v>
      </c>
      <c r="O23" t="str">
        <f t="shared" si="2"/>
        <v>00</v>
      </c>
      <c r="P23" s="3">
        <f>入力シート!J41</f>
        <v>0</v>
      </c>
      <c r="Q23">
        <f>入力シート!AW41</f>
        <v>0</v>
      </c>
    </row>
    <row r="24" spans="1:17" x14ac:dyDescent="0.15">
      <c r="A24">
        <f>入力シート!AK42</f>
        <v>0</v>
      </c>
      <c r="B24">
        <f>入力シート!AM42</f>
        <v>0</v>
      </c>
      <c r="C24" t="str">
        <f t="shared" si="0"/>
        <v>00</v>
      </c>
      <c r="D24" s="3">
        <f>入力シート!J42</f>
        <v>0</v>
      </c>
      <c r="E24">
        <f>入力シート!AG42</f>
        <v>0</v>
      </c>
      <c r="F24" s="62"/>
      <c r="G24">
        <f>入力シート!AS42</f>
        <v>0</v>
      </c>
      <c r="H24">
        <f>入力シート!AU42</f>
        <v>0</v>
      </c>
      <c r="I24" t="str">
        <f t="shared" si="1"/>
        <v>00</v>
      </c>
      <c r="J24" s="3">
        <f>入力シート!J42</f>
        <v>0</v>
      </c>
      <c r="K24">
        <f>入力シート!AO42</f>
        <v>0</v>
      </c>
      <c r="M24">
        <f>入力シート!BA42</f>
        <v>0</v>
      </c>
      <c r="N24">
        <f>入力シート!BC42</f>
        <v>0</v>
      </c>
      <c r="O24" t="str">
        <f t="shared" si="2"/>
        <v>00</v>
      </c>
      <c r="P24" s="3">
        <f>入力シート!J42</f>
        <v>0</v>
      </c>
      <c r="Q24">
        <f>入力シート!AW42</f>
        <v>0</v>
      </c>
    </row>
    <row r="25" spans="1:17" x14ac:dyDescent="0.15">
      <c r="A25">
        <f>入力シート!AK43</f>
        <v>0</v>
      </c>
      <c r="B25">
        <f>入力シート!AM43</f>
        <v>0</v>
      </c>
      <c r="C25" t="str">
        <f t="shared" si="0"/>
        <v>00</v>
      </c>
      <c r="D25" s="3">
        <f>入力シート!J43</f>
        <v>0</v>
      </c>
      <c r="E25">
        <f>入力シート!AG43</f>
        <v>0</v>
      </c>
      <c r="F25" s="62"/>
      <c r="G25">
        <f>入力シート!AS43</f>
        <v>0</v>
      </c>
      <c r="H25">
        <f>入力シート!AU43</f>
        <v>0</v>
      </c>
      <c r="I25" t="str">
        <f t="shared" si="1"/>
        <v>00</v>
      </c>
      <c r="J25" s="3">
        <f>入力シート!J43</f>
        <v>0</v>
      </c>
      <c r="K25">
        <f>入力シート!AO43</f>
        <v>0</v>
      </c>
      <c r="M25">
        <f>入力シート!BA43</f>
        <v>0</v>
      </c>
      <c r="N25">
        <f>入力シート!BC43</f>
        <v>0</v>
      </c>
      <c r="O25" t="str">
        <f t="shared" si="2"/>
        <v>00</v>
      </c>
      <c r="P25" s="3">
        <f>入力シート!J43</f>
        <v>0</v>
      </c>
      <c r="Q25">
        <f>入力シート!AW43</f>
        <v>0</v>
      </c>
    </row>
    <row r="26" spans="1:17" x14ac:dyDescent="0.15">
      <c r="A26">
        <f>入力シート!AK44</f>
        <v>0</v>
      </c>
      <c r="B26">
        <f>入力シート!AM44</f>
        <v>0</v>
      </c>
      <c r="C26" t="str">
        <f t="shared" si="0"/>
        <v>00</v>
      </c>
      <c r="D26" s="3">
        <f>入力シート!J44</f>
        <v>0</v>
      </c>
      <c r="E26">
        <f>入力シート!AG44</f>
        <v>0</v>
      </c>
      <c r="F26" s="62"/>
      <c r="G26">
        <f>入力シート!AS44</f>
        <v>0</v>
      </c>
      <c r="H26">
        <f>入力シート!AU44</f>
        <v>0</v>
      </c>
      <c r="I26" t="str">
        <f t="shared" si="1"/>
        <v>00</v>
      </c>
      <c r="J26" s="3">
        <f>入力シート!J44</f>
        <v>0</v>
      </c>
      <c r="K26">
        <f>入力シート!AO44</f>
        <v>0</v>
      </c>
      <c r="M26">
        <f>入力シート!BA44</f>
        <v>0</v>
      </c>
      <c r="N26">
        <f>入力シート!BC44</f>
        <v>0</v>
      </c>
      <c r="O26" t="str">
        <f t="shared" si="2"/>
        <v>00</v>
      </c>
      <c r="P26" s="3">
        <f>入力シート!J44</f>
        <v>0</v>
      </c>
      <c r="Q26">
        <f>入力シート!AW44</f>
        <v>0</v>
      </c>
    </row>
    <row r="27" spans="1:17" x14ac:dyDescent="0.15">
      <c r="A27">
        <f>入力シート!AK45</f>
        <v>0</v>
      </c>
      <c r="B27">
        <f>入力シート!AM45</f>
        <v>0</v>
      </c>
      <c r="C27" t="str">
        <f t="shared" si="0"/>
        <v>00</v>
      </c>
      <c r="D27" s="3">
        <f>入力シート!J45</f>
        <v>0</v>
      </c>
      <c r="E27">
        <f>入力シート!AG45</f>
        <v>0</v>
      </c>
      <c r="F27" s="62"/>
      <c r="G27">
        <f>入力シート!AS45</f>
        <v>0</v>
      </c>
      <c r="H27">
        <f>入力シート!AU45</f>
        <v>0</v>
      </c>
      <c r="I27" t="str">
        <f t="shared" si="1"/>
        <v>00</v>
      </c>
      <c r="J27" s="3">
        <f>入力シート!J45</f>
        <v>0</v>
      </c>
      <c r="K27">
        <f>入力シート!AO45</f>
        <v>0</v>
      </c>
      <c r="M27">
        <f>入力シート!BA45</f>
        <v>0</v>
      </c>
      <c r="N27">
        <f>入力シート!BC45</f>
        <v>0</v>
      </c>
      <c r="O27" t="str">
        <f t="shared" si="2"/>
        <v>00</v>
      </c>
      <c r="P27" s="3">
        <f>入力シート!J45</f>
        <v>0</v>
      </c>
      <c r="Q27">
        <f>入力シート!AW45</f>
        <v>0</v>
      </c>
    </row>
    <row r="28" spans="1:17" x14ac:dyDescent="0.15">
      <c r="A28">
        <f>入力シート!AK46</f>
        <v>0</v>
      </c>
      <c r="B28">
        <f>入力シート!AM46</f>
        <v>0</v>
      </c>
      <c r="C28" t="str">
        <f t="shared" si="0"/>
        <v>00</v>
      </c>
      <c r="D28" s="3">
        <f>入力シート!J46</f>
        <v>0</v>
      </c>
      <c r="E28">
        <f>入力シート!AG46</f>
        <v>0</v>
      </c>
      <c r="F28" s="62"/>
      <c r="G28">
        <f>入力シート!AS46</f>
        <v>0</v>
      </c>
      <c r="H28">
        <f>入力シート!AU46</f>
        <v>0</v>
      </c>
      <c r="I28" t="str">
        <f t="shared" si="1"/>
        <v>00</v>
      </c>
      <c r="J28" s="3">
        <f>入力シート!J46</f>
        <v>0</v>
      </c>
      <c r="K28">
        <f>入力シート!AO46</f>
        <v>0</v>
      </c>
      <c r="M28">
        <f>入力シート!BA46</f>
        <v>0</v>
      </c>
      <c r="N28">
        <f>入力シート!BC46</f>
        <v>0</v>
      </c>
      <c r="O28" t="str">
        <f t="shared" si="2"/>
        <v>00</v>
      </c>
      <c r="P28" s="3">
        <f>入力シート!J46</f>
        <v>0</v>
      </c>
      <c r="Q28">
        <f>入力シート!AW46</f>
        <v>0</v>
      </c>
    </row>
    <row r="29" spans="1:17" x14ac:dyDescent="0.15">
      <c r="A29">
        <f>入力シート!AK47</f>
        <v>0</v>
      </c>
      <c r="B29">
        <f>入力シート!AM47</f>
        <v>0</v>
      </c>
      <c r="C29" t="str">
        <f t="shared" si="0"/>
        <v>00</v>
      </c>
      <c r="D29" s="3">
        <f>入力シート!J47</f>
        <v>0</v>
      </c>
      <c r="E29">
        <f>入力シート!AG47</f>
        <v>0</v>
      </c>
      <c r="F29" s="62"/>
      <c r="G29">
        <f>入力シート!AS47</f>
        <v>0</v>
      </c>
      <c r="H29">
        <f>入力シート!AU47</f>
        <v>0</v>
      </c>
      <c r="I29" t="str">
        <f t="shared" si="1"/>
        <v>00</v>
      </c>
      <c r="J29" s="3">
        <f>入力シート!J47</f>
        <v>0</v>
      </c>
      <c r="K29">
        <f>入力シート!AO47</f>
        <v>0</v>
      </c>
      <c r="M29">
        <f>入力シート!BA47</f>
        <v>0</v>
      </c>
      <c r="N29">
        <f>入力シート!BC47</f>
        <v>0</v>
      </c>
      <c r="O29" t="str">
        <f t="shared" si="2"/>
        <v>00</v>
      </c>
      <c r="P29" s="3">
        <f>入力シート!J47</f>
        <v>0</v>
      </c>
      <c r="Q29">
        <f>入力シート!AW47</f>
        <v>0</v>
      </c>
    </row>
    <row r="30" spans="1:17" x14ac:dyDescent="0.15">
      <c r="A30">
        <f>入力シート!AK48</f>
        <v>0</v>
      </c>
      <c r="B30">
        <f>入力シート!AM48</f>
        <v>0</v>
      </c>
      <c r="C30" t="str">
        <f t="shared" si="0"/>
        <v>00</v>
      </c>
      <c r="D30" s="3">
        <f>入力シート!J48</f>
        <v>0</v>
      </c>
      <c r="E30">
        <f>入力シート!AG48</f>
        <v>0</v>
      </c>
      <c r="F30" s="62"/>
      <c r="G30">
        <f>入力シート!AS48</f>
        <v>0</v>
      </c>
      <c r="H30">
        <f>入力シート!AU48</f>
        <v>0</v>
      </c>
      <c r="I30" t="str">
        <f t="shared" si="1"/>
        <v>00</v>
      </c>
      <c r="J30" s="3">
        <f>入力シート!J48</f>
        <v>0</v>
      </c>
      <c r="K30">
        <f>入力シート!AO48</f>
        <v>0</v>
      </c>
      <c r="M30">
        <f>入力シート!BA48</f>
        <v>0</v>
      </c>
      <c r="N30">
        <f>入力シート!BC48</f>
        <v>0</v>
      </c>
      <c r="O30" t="str">
        <f t="shared" ref="O30:O43" si="3">M30&amp;N30</f>
        <v>00</v>
      </c>
      <c r="P30" s="3">
        <f>入力シート!J48</f>
        <v>0</v>
      </c>
      <c r="Q30">
        <f>入力シート!AW48</f>
        <v>0</v>
      </c>
    </row>
    <row r="31" spans="1:17" x14ac:dyDescent="0.15">
      <c r="A31">
        <f>入力シート!AK49</f>
        <v>0</v>
      </c>
      <c r="B31">
        <f>入力シート!AM49</f>
        <v>0</v>
      </c>
      <c r="C31" t="str">
        <f t="shared" si="0"/>
        <v>00</v>
      </c>
      <c r="D31" s="3">
        <f>入力シート!J49</f>
        <v>0</v>
      </c>
      <c r="E31">
        <f>入力シート!AG49</f>
        <v>0</v>
      </c>
      <c r="F31" s="62"/>
      <c r="G31">
        <f>入力シート!AS49</f>
        <v>0</v>
      </c>
      <c r="H31">
        <f>入力シート!AU49</f>
        <v>0</v>
      </c>
      <c r="I31" t="str">
        <f t="shared" si="1"/>
        <v>00</v>
      </c>
      <c r="J31" s="3">
        <f>入力シート!J49</f>
        <v>0</v>
      </c>
      <c r="K31">
        <f>入力シート!AO49</f>
        <v>0</v>
      </c>
      <c r="M31">
        <f>入力シート!BA49</f>
        <v>0</v>
      </c>
      <c r="N31">
        <f>入力シート!BC49</f>
        <v>0</v>
      </c>
      <c r="O31" t="str">
        <f t="shared" si="3"/>
        <v>00</v>
      </c>
      <c r="P31" s="3">
        <f>入力シート!J49</f>
        <v>0</v>
      </c>
      <c r="Q31">
        <f>入力シート!AW49</f>
        <v>0</v>
      </c>
    </row>
    <row r="32" spans="1:17" x14ac:dyDescent="0.15">
      <c r="A32">
        <f>入力シート!AK50</f>
        <v>0</v>
      </c>
      <c r="B32">
        <f>入力シート!AM50</f>
        <v>0</v>
      </c>
      <c r="C32" t="str">
        <f t="shared" si="0"/>
        <v>00</v>
      </c>
      <c r="D32" s="3">
        <f>入力シート!J50</f>
        <v>0</v>
      </c>
      <c r="E32">
        <f>入力シート!AG50</f>
        <v>0</v>
      </c>
      <c r="F32" s="62"/>
      <c r="G32">
        <f>入力シート!AS50</f>
        <v>0</v>
      </c>
      <c r="H32">
        <f>入力シート!AU50</f>
        <v>0</v>
      </c>
      <c r="I32" t="str">
        <f t="shared" si="1"/>
        <v>00</v>
      </c>
      <c r="J32" s="3">
        <f>入力シート!J50</f>
        <v>0</v>
      </c>
      <c r="K32">
        <f>入力シート!AO50</f>
        <v>0</v>
      </c>
      <c r="M32">
        <f>入力シート!BA50</f>
        <v>0</v>
      </c>
      <c r="N32">
        <f>入力シート!BC50</f>
        <v>0</v>
      </c>
      <c r="O32" t="str">
        <f t="shared" si="3"/>
        <v>00</v>
      </c>
      <c r="P32" s="3">
        <f>入力シート!J50</f>
        <v>0</v>
      </c>
      <c r="Q32">
        <f>入力シート!AW50</f>
        <v>0</v>
      </c>
    </row>
    <row r="33" spans="1:17" x14ac:dyDescent="0.15">
      <c r="A33">
        <f>入力シート!AK51</f>
        <v>0</v>
      </c>
      <c r="B33">
        <f>入力シート!AM51</f>
        <v>0</v>
      </c>
      <c r="C33" t="str">
        <f t="shared" si="0"/>
        <v>00</v>
      </c>
      <c r="D33" s="3">
        <f>入力シート!J51</f>
        <v>0</v>
      </c>
      <c r="E33">
        <f>入力シート!AG51</f>
        <v>0</v>
      </c>
      <c r="F33" s="62"/>
      <c r="G33">
        <f>入力シート!AS51</f>
        <v>0</v>
      </c>
      <c r="H33">
        <f>入力シート!AU51</f>
        <v>0</v>
      </c>
      <c r="I33" t="str">
        <f t="shared" si="1"/>
        <v>00</v>
      </c>
      <c r="J33" s="3">
        <f>入力シート!J51</f>
        <v>0</v>
      </c>
      <c r="K33">
        <f>入力シート!AO51</f>
        <v>0</v>
      </c>
      <c r="M33">
        <f>入力シート!BA51</f>
        <v>0</v>
      </c>
      <c r="N33">
        <f>入力シート!BC51</f>
        <v>0</v>
      </c>
      <c r="O33" t="str">
        <f t="shared" si="3"/>
        <v>00</v>
      </c>
      <c r="P33" s="3">
        <f>入力シート!J51</f>
        <v>0</v>
      </c>
      <c r="Q33">
        <f>入力シート!AW51</f>
        <v>0</v>
      </c>
    </row>
    <row r="34" spans="1:17" x14ac:dyDescent="0.15">
      <c r="A34">
        <f>入力シート!AK52</f>
        <v>0</v>
      </c>
      <c r="B34">
        <f>入力シート!AM52</f>
        <v>0</v>
      </c>
      <c r="C34" t="str">
        <f t="shared" si="0"/>
        <v>00</v>
      </c>
      <c r="D34" s="3">
        <f>入力シート!J52</f>
        <v>0</v>
      </c>
      <c r="E34">
        <f>入力シート!AG52</f>
        <v>0</v>
      </c>
      <c r="F34" s="62"/>
      <c r="G34">
        <f>入力シート!AS52</f>
        <v>0</v>
      </c>
      <c r="H34">
        <f>入力シート!AU52</f>
        <v>0</v>
      </c>
      <c r="I34" t="str">
        <f t="shared" si="1"/>
        <v>00</v>
      </c>
      <c r="J34" s="3">
        <f>入力シート!J52</f>
        <v>0</v>
      </c>
      <c r="K34">
        <f>入力シート!AO52</f>
        <v>0</v>
      </c>
      <c r="M34">
        <f>入力シート!BA52</f>
        <v>0</v>
      </c>
      <c r="N34">
        <f>入力シート!BC52</f>
        <v>0</v>
      </c>
      <c r="O34" t="str">
        <f t="shared" si="3"/>
        <v>00</v>
      </c>
      <c r="P34" s="3">
        <f>入力シート!J52</f>
        <v>0</v>
      </c>
      <c r="Q34">
        <f>入力シート!AW52</f>
        <v>0</v>
      </c>
    </row>
    <row r="35" spans="1:17" x14ac:dyDescent="0.15">
      <c r="A35">
        <f>入力シート!AK53</f>
        <v>0</v>
      </c>
      <c r="B35">
        <f>入力シート!AM53</f>
        <v>0</v>
      </c>
      <c r="C35" t="str">
        <f t="shared" si="0"/>
        <v>00</v>
      </c>
      <c r="D35" s="3">
        <f>入力シート!J53</f>
        <v>0</v>
      </c>
      <c r="E35">
        <f>入力シート!AG53</f>
        <v>0</v>
      </c>
      <c r="F35" s="62"/>
      <c r="G35">
        <f>入力シート!AS53</f>
        <v>0</v>
      </c>
      <c r="H35">
        <f>入力シート!AU53</f>
        <v>0</v>
      </c>
      <c r="I35" t="str">
        <f t="shared" si="1"/>
        <v>00</v>
      </c>
      <c r="J35" s="3">
        <f>入力シート!J53</f>
        <v>0</v>
      </c>
      <c r="K35">
        <f>入力シート!AO53</f>
        <v>0</v>
      </c>
      <c r="M35">
        <f>入力シート!BA53</f>
        <v>0</v>
      </c>
      <c r="N35">
        <f>入力シート!BC53</f>
        <v>0</v>
      </c>
      <c r="O35" t="str">
        <f t="shared" si="3"/>
        <v>00</v>
      </c>
      <c r="P35" s="3">
        <f>入力シート!J53</f>
        <v>0</v>
      </c>
      <c r="Q35">
        <f>入力シート!AW53</f>
        <v>0</v>
      </c>
    </row>
    <row r="36" spans="1:17" x14ac:dyDescent="0.15">
      <c r="A36">
        <f>入力シート!AK54</f>
        <v>0</v>
      </c>
      <c r="B36">
        <f>入力シート!AM54</f>
        <v>0</v>
      </c>
      <c r="C36" t="str">
        <f t="shared" si="0"/>
        <v>00</v>
      </c>
      <c r="D36" s="3">
        <f>入力シート!J54</f>
        <v>0</v>
      </c>
      <c r="E36">
        <f>入力シート!AG54</f>
        <v>0</v>
      </c>
      <c r="F36" s="62"/>
      <c r="G36">
        <f>入力シート!AS54</f>
        <v>0</v>
      </c>
      <c r="H36">
        <f>入力シート!AU54</f>
        <v>0</v>
      </c>
      <c r="I36" t="str">
        <f t="shared" si="1"/>
        <v>00</v>
      </c>
      <c r="J36" s="3">
        <f>入力シート!J54</f>
        <v>0</v>
      </c>
      <c r="K36">
        <f>入力シート!AO54</f>
        <v>0</v>
      </c>
      <c r="M36">
        <f>入力シート!BA54</f>
        <v>0</v>
      </c>
      <c r="N36">
        <f>入力シート!BC54</f>
        <v>0</v>
      </c>
      <c r="O36" t="str">
        <f t="shared" si="3"/>
        <v>00</v>
      </c>
      <c r="P36" s="3">
        <f>入力シート!J54</f>
        <v>0</v>
      </c>
      <c r="Q36">
        <f>入力シート!AW54</f>
        <v>0</v>
      </c>
    </row>
    <row r="37" spans="1:17" x14ac:dyDescent="0.15">
      <c r="A37">
        <f>入力シート!AK55</f>
        <v>0</v>
      </c>
      <c r="B37">
        <f>入力シート!AM55</f>
        <v>0</v>
      </c>
      <c r="C37" t="str">
        <f t="shared" si="0"/>
        <v>00</v>
      </c>
      <c r="D37" s="3">
        <f>入力シート!J55</f>
        <v>0</v>
      </c>
      <c r="E37">
        <f>入力シート!AG55</f>
        <v>0</v>
      </c>
      <c r="F37" s="62"/>
      <c r="G37">
        <f>入力シート!AS55</f>
        <v>0</v>
      </c>
      <c r="H37">
        <f>入力シート!AU55</f>
        <v>0</v>
      </c>
      <c r="I37" t="str">
        <f t="shared" si="1"/>
        <v>00</v>
      </c>
      <c r="J37" s="3">
        <f>入力シート!J55</f>
        <v>0</v>
      </c>
      <c r="K37">
        <f>入力シート!AO55</f>
        <v>0</v>
      </c>
      <c r="M37">
        <f>入力シート!BA55</f>
        <v>0</v>
      </c>
      <c r="N37">
        <f>入力シート!BC55</f>
        <v>0</v>
      </c>
      <c r="O37" t="str">
        <f t="shared" si="3"/>
        <v>00</v>
      </c>
      <c r="P37" s="3">
        <f>入力シート!J55</f>
        <v>0</v>
      </c>
      <c r="Q37">
        <f>入力シート!AW55</f>
        <v>0</v>
      </c>
    </row>
    <row r="38" spans="1:17" x14ac:dyDescent="0.15">
      <c r="A38">
        <f>入力シート!AK56</f>
        <v>0</v>
      </c>
      <c r="B38">
        <f>入力シート!AM56</f>
        <v>0</v>
      </c>
      <c r="C38" t="str">
        <f t="shared" si="0"/>
        <v>00</v>
      </c>
      <c r="D38" s="3">
        <f>入力シート!J56</f>
        <v>0</v>
      </c>
      <c r="E38">
        <f>入力シート!AG56</f>
        <v>0</v>
      </c>
      <c r="F38" s="62"/>
      <c r="G38">
        <f>入力シート!AS56</f>
        <v>0</v>
      </c>
      <c r="H38">
        <f>入力シート!AU56</f>
        <v>0</v>
      </c>
      <c r="I38" t="str">
        <f t="shared" si="1"/>
        <v>00</v>
      </c>
      <c r="J38" s="3">
        <f>入力シート!J56</f>
        <v>0</v>
      </c>
      <c r="K38">
        <f>入力シート!AO56</f>
        <v>0</v>
      </c>
      <c r="M38">
        <f>入力シート!BA56</f>
        <v>0</v>
      </c>
      <c r="N38">
        <f>入力シート!BC56</f>
        <v>0</v>
      </c>
      <c r="O38" t="str">
        <f t="shared" si="3"/>
        <v>00</v>
      </c>
      <c r="P38" s="3">
        <f>入力シート!J56</f>
        <v>0</v>
      </c>
      <c r="Q38">
        <f>入力シート!AW56</f>
        <v>0</v>
      </c>
    </row>
    <row r="39" spans="1:17" x14ac:dyDescent="0.15">
      <c r="A39">
        <f>入力シート!AK57</f>
        <v>0</v>
      </c>
      <c r="B39">
        <f>入力シート!AM57</f>
        <v>0</v>
      </c>
      <c r="C39" t="str">
        <f t="shared" si="0"/>
        <v>00</v>
      </c>
      <c r="D39" s="3">
        <f>入力シート!J57</f>
        <v>0</v>
      </c>
      <c r="E39">
        <f>入力シート!AG57</f>
        <v>0</v>
      </c>
      <c r="F39" s="62"/>
      <c r="G39">
        <f>入力シート!AS57</f>
        <v>0</v>
      </c>
      <c r="H39">
        <f>入力シート!AU57</f>
        <v>0</v>
      </c>
      <c r="I39" t="str">
        <f t="shared" si="1"/>
        <v>00</v>
      </c>
      <c r="J39" s="3">
        <f>入力シート!J57</f>
        <v>0</v>
      </c>
      <c r="K39">
        <f>入力シート!AO57</f>
        <v>0</v>
      </c>
      <c r="M39">
        <f>入力シート!BA57</f>
        <v>0</v>
      </c>
      <c r="N39">
        <f>入力シート!BC57</f>
        <v>0</v>
      </c>
      <c r="O39" t="str">
        <f t="shared" si="3"/>
        <v>00</v>
      </c>
      <c r="P39" s="3">
        <f>入力シート!J57</f>
        <v>0</v>
      </c>
      <c r="Q39">
        <f>入力シート!AW57</f>
        <v>0</v>
      </c>
    </row>
    <row r="40" spans="1:17" x14ac:dyDescent="0.15">
      <c r="A40">
        <f>入力シート!AK58</f>
        <v>0</v>
      </c>
      <c r="B40">
        <f>入力シート!AM58</f>
        <v>0</v>
      </c>
      <c r="C40" t="str">
        <f t="shared" si="0"/>
        <v>00</v>
      </c>
      <c r="D40" s="3">
        <f>入力シート!J58</f>
        <v>0</v>
      </c>
      <c r="E40">
        <f>入力シート!AG58</f>
        <v>0</v>
      </c>
      <c r="F40" s="62"/>
      <c r="G40">
        <f>入力シート!AS58</f>
        <v>0</v>
      </c>
      <c r="H40">
        <f>入力シート!AU58</f>
        <v>0</v>
      </c>
      <c r="I40" t="str">
        <f t="shared" si="1"/>
        <v>00</v>
      </c>
      <c r="J40" s="3">
        <f>入力シート!J58</f>
        <v>0</v>
      </c>
      <c r="K40">
        <f>入力シート!AO58</f>
        <v>0</v>
      </c>
      <c r="M40">
        <f>入力シート!BA58</f>
        <v>0</v>
      </c>
      <c r="N40">
        <f>入力シート!BC58</f>
        <v>0</v>
      </c>
      <c r="O40" t="str">
        <f t="shared" si="3"/>
        <v>00</v>
      </c>
      <c r="P40" s="3">
        <f>入力シート!J58</f>
        <v>0</v>
      </c>
      <c r="Q40">
        <f>入力シート!AW58</f>
        <v>0</v>
      </c>
    </row>
    <row r="41" spans="1:17" x14ac:dyDescent="0.15">
      <c r="A41">
        <f>入力シート!AK59</f>
        <v>0</v>
      </c>
      <c r="B41">
        <f>入力シート!AM59</f>
        <v>0</v>
      </c>
      <c r="C41" t="str">
        <f t="shared" si="0"/>
        <v>00</v>
      </c>
      <c r="D41" s="3">
        <f>入力シート!J59</f>
        <v>0</v>
      </c>
      <c r="E41">
        <f>入力シート!AG59</f>
        <v>0</v>
      </c>
      <c r="F41" s="62"/>
      <c r="G41">
        <f>入力シート!AS59</f>
        <v>0</v>
      </c>
      <c r="H41">
        <f>入力シート!AU59</f>
        <v>0</v>
      </c>
      <c r="I41" t="str">
        <f t="shared" si="1"/>
        <v>00</v>
      </c>
      <c r="J41" s="3">
        <f>入力シート!J59</f>
        <v>0</v>
      </c>
      <c r="K41">
        <f>入力シート!AO59</f>
        <v>0</v>
      </c>
      <c r="M41">
        <f>入力シート!BA59</f>
        <v>0</v>
      </c>
      <c r="N41">
        <f>入力シート!BC59</f>
        <v>0</v>
      </c>
      <c r="O41" t="str">
        <f t="shared" si="3"/>
        <v>00</v>
      </c>
      <c r="P41" s="3">
        <f>入力シート!J59</f>
        <v>0</v>
      </c>
      <c r="Q41">
        <f>入力シート!AW59</f>
        <v>0</v>
      </c>
    </row>
    <row r="42" spans="1:17" x14ac:dyDescent="0.15">
      <c r="A42">
        <f>入力シート!AK60</f>
        <v>0</v>
      </c>
      <c r="B42">
        <f>入力シート!AM60</f>
        <v>0</v>
      </c>
      <c r="C42" t="str">
        <f t="shared" si="0"/>
        <v>00</v>
      </c>
      <c r="D42" s="3">
        <f>入力シート!J60</f>
        <v>0</v>
      </c>
      <c r="E42">
        <f>入力シート!AG60</f>
        <v>0</v>
      </c>
      <c r="F42" s="62"/>
      <c r="G42">
        <f>入力シート!AS60</f>
        <v>0</v>
      </c>
      <c r="H42">
        <f>入力シート!AU60</f>
        <v>0</v>
      </c>
      <c r="I42" t="str">
        <f t="shared" si="1"/>
        <v>00</v>
      </c>
      <c r="J42" s="3">
        <f>入力シート!J60</f>
        <v>0</v>
      </c>
      <c r="K42">
        <f>入力シート!AO60</f>
        <v>0</v>
      </c>
      <c r="M42">
        <f>入力シート!BA60</f>
        <v>0</v>
      </c>
      <c r="N42">
        <f>入力シート!BC60</f>
        <v>0</v>
      </c>
      <c r="O42" t="str">
        <f t="shared" si="3"/>
        <v>00</v>
      </c>
      <c r="P42" s="3">
        <f>入力シート!J60</f>
        <v>0</v>
      </c>
      <c r="Q42">
        <f>入力シート!AW60</f>
        <v>0</v>
      </c>
    </row>
    <row r="43" spans="1:17" x14ac:dyDescent="0.15">
      <c r="A43">
        <f>入力シート!AK61</f>
        <v>0</v>
      </c>
      <c r="B43">
        <f>入力シート!AM61</f>
        <v>0</v>
      </c>
      <c r="C43" t="str">
        <f t="shared" si="0"/>
        <v>00</v>
      </c>
      <c r="D43" s="3">
        <f>入力シート!J61</f>
        <v>0</v>
      </c>
      <c r="E43">
        <f>入力シート!AG61</f>
        <v>0</v>
      </c>
      <c r="F43" s="62"/>
      <c r="G43">
        <f>入力シート!AS61</f>
        <v>0</v>
      </c>
      <c r="H43">
        <f>入力シート!AU61</f>
        <v>0</v>
      </c>
      <c r="I43" t="str">
        <f t="shared" si="1"/>
        <v>00</v>
      </c>
      <c r="J43" s="3">
        <f>入力シート!J61</f>
        <v>0</v>
      </c>
      <c r="K43">
        <f>入力シート!AO61</f>
        <v>0</v>
      </c>
      <c r="M43">
        <f>入力シート!BA61</f>
        <v>0</v>
      </c>
      <c r="N43">
        <f>入力シート!BC61</f>
        <v>0</v>
      </c>
      <c r="O43" t="str">
        <f t="shared" si="3"/>
        <v>00</v>
      </c>
      <c r="P43" s="3">
        <f>入力シート!J61</f>
        <v>0</v>
      </c>
      <c r="Q43">
        <f>入力シート!AW61</f>
        <v>0</v>
      </c>
    </row>
    <row r="44" spans="1:17" x14ac:dyDescent="0.15">
      <c r="A44">
        <f>入力シート!AK62</f>
        <v>0</v>
      </c>
      <c r="B44">
        <f>入力シート!AM62</f>
        <v>0</v>
      </c>
      <c r="C44" t="str">
        <f t="shared" ref="C44:C53" si="4">A44&amp;B44</f>
        <v>00</v>
      </c>
      <c r="D44" s="3">
        <f>入力シート!J62</f>
        <v>0</v>
      </c>
      <c r="E44">
        <f>入力シート!AG62</f>
        <v>0</v>
      </c>
      <c r="F44" s="62"/>
      <c r="G44">
        <f>入力シート!AS62</f>
        <v>0</v>
      </c>
      <c r="H44">
        <f>入力シート!AU62</f>
        <v>0</v>
      </c>
      <c r="I44" t="str">
        <f t="shared" ref="I44:I53" si="5">G44&amp;H44</f>
        <v>00</v>
      </c>
      <c r="J44" s="3">
        <f>入力シート!J62</f>
        <v>0</v>
      </c>
      <c r="K44">
        <f>入力シート!AO62</f>
        <v>0</v>
      </c>
      <c r="M44">
        <f>入力シート!BA62</f>
        <v>0</v>
      </c>
      <c r="N44">
        <f>入力シート!BC62</f>
        <v>0</v>
      </c>
      <c r="O44" t="str">
        <f t="shared" ref="O44:O53" si="6">M44&amp;N44</f>
        <v>00</v>
      </c>
      <c r="P44" s="3">
        <f>入力シート!J62</f>
        <v>0</v>
      </c>
      <c r="Q44">
        <f>入力シート!AW62</f>
        <v>0</v>
      </c>
    </row>
    <row r="45" spans="1:17" x14ac:dyDescent="0.15">
      <c r="A45">
        <f>入力シート!AK63</f>
        <v>0</v>
      </c>
      <c r="B45">
        <f>入力シート!AM63</f>
        <v>0</v>
      </c>
      <c r="C45" t="str">
        <f t="shared" si="4"/>
        <v>00</v>
      </c>
      <c r="D45" s="3">
        <f>入力シート!J63</f>
        <v>0</v>
      </c>
      <c r="E45">
        <f>入力シート!AG63</f>
        <v>0</v>
      </c>
      <c r="F45" s="62"/>
      <c r="G45">
        <f>入力シート!AS63</f>
        <v>0</v>
      </c>
      <c r="H45">
        <f>入力シート!AU63</f>
        <v>0</v>
      </c>
      <c r="I45" t="str">
        <f t="shared" si="5"/>
        <v>00</v>
      </c>
      <c r="J45" s="3">
        <f>入力シート!J63</f>
        <v>0</v>
      </c>
      <c r="K45">
        <f>入力シート!AO63</f>
        <v>0</v>
      </c>
      <c r="M45">
        <f>入力シート!BA63</f>
        <v>0</v>
      </c>
      <c r="N45">
        <f>入力シート!BC63</f>
        <v>0</v>
      </c>
      <c r="O45" t="str">
        <f t="shared" si="6"/>
        <v>00</v>
      </c>
      <c r="P45" s="3">
        <f>入力シート!J63</f>
        <v>0</v>
      </c>
      <c r="Q45">
        <f>入力シート!AW63</f>
        <v>0</v>
      </c>
    </row>
    <row r="46" spans="1:17" x14ac:dyDescent="0.15">
      <c r="A46">
        <f>入力シート!AK64</f>
        <v>0</v>
      </c>
      <c r="B46">
        <f>入力シート!AM64</f>
        <v>0</v>
      </c>
      <c r="C46" t="str">
        <f t="shared" si="4"/>
        <v>00</v>
      </c>
      <c r="D46" s="3">
        <f>入力シート!J64</f>
        <v>0</v>
      </c>
      <c r="E46">
        <f>入力シート!AG64</f>
        <v>0</v>
      </c>
      <c r="F46" s="62"/>
      <c r="G46">
        <f>入力シート!AS64</f>
        <v>0</v>
      </c>
      <c r="H46">
        <f>入力シート!AU64</f>
        <v>0</v>
      </c>
      <c r="I46" t="str">
        <f t="shared" si="5"/>
        <v>00</v>
      </c>
      <c r="J46" s="3">
        <f>入力シート!J64</f>
        <v>0</v>
      </c>
      <c r="K46">
        <f>入力シート!AO64</f>
        <v>0</v>
      </c>
      <c r="M46">
        <f>入力シート!BA64</f>
        <v>0</v>
      </c>
      <c r="N46">
        <f>入力シート!BC64</f>
        <v>0</v>
      </c>
      <c r="O46" t="str">
        <f t="shared" si="6"/>
        <v>00</v>
      </c>
      <c r="P46" s="3">
        <f>入力シート!J64</f>
        <v>0</v>
      </c>
      <c r="Q46">
        <f>入力シート!AW64</f>
        <v>0</v>
      </c>
    </row>
    <row r="47" spans="1:17" x14ac:dyDescent="0.15">
      <c r="A47">
        <f>入力シート!AK65</f>
        <v>0</v>
      </c>
      <c r="B47">
        <f>入力シート!AM65</f>
        <v>0</v>
      </c>
      <c r="C47" t="str">
        <f t="shared" si="4"/>
        <v>00</v>
      </c>
      <c r="D47" s="3">
        <f>入力シート!J65</f>
        <v>0</v>
      </c>
      <c r="E47">
        <f>入力シート!AG65</f>
        <v>0</v>
      </c>
      <c r="F47" s="62"/>
      <c r="G47">
        <f>入力シート!AS65</f>
        <v>0</v>
      </c>
      <c r="H47">
        <f>入力シート!AU65</f>
        <v>0</v>
      </c>
      <c r="I47" t="str">
        <f t="shared" si="5"/>
        <v>00</v>
      </c>
      <c r="J47" s="3">
        <f>入力シート!J65</f>
        <v>0</v>
      </c>
      <c r="K47">
        <f>入力シート!AO65</f>
        <v>0</v>
      </c>
      <c r="M47">
        <f>入力シート!BA65</f>
        <v>0</v>
      </c>
      <c r="N47">
        <f>入力シート!BC65</f>
        <v>0</v>
      </c>
      <c r="O47" t="str">
        <f t="shared" si="6"/>
        <v>00</v>
      </c>
      <c r="P47" s="3">
        <f>入力シート!J65</f>
        <v>0</v>
      </c>
      <c r="Q47">
        <f>入力シート!AW65</f>
        <v>0</v>
      </c>
    </row>
    <row r="48" spans="1:17" x14ac:dyDescent="0.15">
      <c r="A48">
        <f>入力シート!AK66</f>
        <v>0</v>
      </c>
      <c r="B48">
        <f>入力シート!AM66</f>
        <v>0</v>
      </c>
      <c r="C48" t="str">
        <f t="shared" si="4"/>
        <v>00</v>
      </c>
      <c r="D48" s="3">
        <f>入力シート!J66</f>
        <v>0</v>
      </c>
      <c r="E48">
        <f>入力シート!AG66</f>
        <v>0</v>
      </c>
      <c r="F48" s="62"/>
      <c r="G48">
        <f>入力シート!AS66</f>
        <v>0</v>
      </c>
      <c r="H48">
        <f>入力シート!AU66</f>
        <v>0</v>
      </c>
      <c r="I48" t="str">
        <f t="shared" si="5"/>
        <v>00</v>
      </c>
      <c r="J48" s="3">
        <f>入力シート!J66</f>
        <v>0</v>
      </c>
      <c r="K48">
        <f>入力シート!AO66</f>
        <v>0</v>
      </c>
      <c r="M48">
        <f>入力シート!BA66</f>
        <v>0</v>
      </c>
      <c r="N48">
        <f>入力シート!BC66</f>
        <v>0</v>
      </c>
      <c r="O48" t="str">
        <f t="shared" si="6"/>
        <v>00</v>
      </c>
      <c r="P48" s="3">
        <f>入力シート!J66</f>
        <v>0</v>
      </c>
      <c r="Q48">
        <f>入力シート!AW66</f>
        <v>0</v>
      </c>
    </row>
    <row r="49" spans="1:17" x14ac:dyDescent="0.15">
      <c r="A49">
        <f>入力シート!AK67</f>
        <v>0</v>
      </c>
      <c r="B49">
        <f>入力シート!AM67</f>
        <v>0</v>
      </c>
      <c r="C49" t="str">
        <f t="shared" si="4"/>
        <v>00</v>
      </c>
      <c r="D49" s="3">
        <f>入力シート!J67</f>
        <v>0</v>
      </c>
      <c r="E49">
        <f>入力シート!AG67</f>
        <v>0</v>
      </c>
      <c r="F49" s="62"/>
      <c r="G49">
        <f>入力シート!AS67</f>
        <v>0</v>
      </c>
      <c r="H49">
        <f>入力シート!AU67</f>
        <v>0</v>
      </c>
      <c r="I49" t="str">
        <f t="shared" si="5"/>
        <v>00</v>
      </c>
      <c r="J49" s="3">
        <f>入力シート!J67</f>
        <v>0</v>
      </c>
      <c r="K49">
        <f>入力シート!AO67</f>
        <v>0</v>
      </c>
      <c r="M49">
        <f>入力シート!BA67</f>
        <v>0</v>
      </c>
      <c r="N49">
        <f>入力シート!BC67</f>
        <v>0</v>
      </c>
      <c r="O49" t="str">
        <f t="shared" si="6"/>
        <v>00</v>
      </c>
      <c r="P49" s="3">
        <f>入力シート!J67</f>
        <v>0</v>
      </c>
      <c r="Q49">
        <f>入力シート!AW67</f>
        <v>0</v>
      </c>
    </row>
    <row r="50" spans="1:17" x14ac:dyDescent="0.15">
      <c r="A50">
        <f>入力シート!AK68</f>
        <v>0</v>
      </c>
      <c r="B50">
        <f>入力シート!AM68</f>
        <v>0</v>
      </c>
      <c r="C50" t="str">
        <f t="shared" si="4"/>
        <v>00</v>
      </c>
      <c r="D50" s="3">
        <f>入力シート!J68</f>
        <v>0</v>
      </c>
      <c r="E50">
        <f>入力シート!AG68</f>
        <v>0</v>
      </c>
      <c r="F50" s="62"/>
      <c r="G50">
        <f>入力シート!AS68</f>
        <v>0</v>
      </c>
      <c r="H50">
        <f>入力シート!AU68</f>
        <v>0</v>
      </c>
      <c r="I50" t="str">
        <f t="shared" si="5"/>
        <v>00</v>
      </c>
      <c r="J50" s="3">
        <f>入力シート!J68</f>
        <v>0</v>
      </c>
      <c r="K50">
        <f>入力シート!AO68</f>
        <v>0</v>
      </c>
      <c r="M50">
        <f>入力シート!BA68</f>
        <v>0</v>
      </c>
      <c r="N50">
        <f>入力シート!BC68</f>
        <v>0</v>
      </c>
      <c r="O50" t="str">
        <f t="shared" si="6"/>
        <v>00</v>
      </c>
      <c r="P50" s="3">
        <f>入力シート!J68</f>
        <v>0</v>
      </c>
      <c r="Q50">
        <f>入力シート!AW68</f>
        <v>0</v>
      </c>
    </row>
    <row r="51" spans="1:17" x14ac:dyDescent="0.15">
      <c r="A51">
        <f>入力シート!AK69</f>
        <v>0</v>
      </c>
      <c r="B51">
        <f>入力シート!AM69</f>
        <v>0</v>
      </c>
      <c r="C51" t="str">
        <f t="shared" si="4"/>
        <v>00</v>
      </c>
      <c r="D51" s="3">
        <f>入力シート!J69</f>
        <v>0</v>
      </c>
      <c r="E51">
        <f>入力シート!AG69</f>
        <v>0</v>
      </c>
      <c r="F51" s="62"/>
      <c r="G51">
        <f>入力シート!AS69</f>
        <v>0</v>
      </c>
      <c r="H51">
        <f>入力シート!AU69</f>
        <v>0</v>
      </c>
      <c r="I51" t="str">
        <f t="shared" si="5"/>
        <v>00</v>
      </c>
      <c r="J51" s="3">
        <f>入力シート!J69</f>
        <v>0</v>
      </c>
      <c r="K51">
        <f>入力シート!AO69</f>
        <v>0</v>
      </c>
      <c r="M51">
        <f>入力シート!BA69</f>
        <v>0</v>
      </c>
      <c r="N51">
        <f>入力シート!BC69</f>
        <v>0</v>
      </c>
      <c r="O51" t="str">
        <f t="shared" si="6"/>
        <v>00</v>
      </c>
      <c r="P51" s="3">
        <f>入力シート!J69</f>
        <v>0</v>
      </c>
      <c r="Q51">
        <f>入力シート!AW69</f>
        <v>0</v>
      </c>
    </row>
    <row r="52" spans="1:17" x14ac:dyDescent="0.15">
      <c r="A52">
        <f>入力シート!AK70</f>
        <v>0</v>
      </c>
      <c r="B52">
        <f>入力シート!AM70</f>
        <v>0</v>
      </c>
      <c r="C52" t="str">
        <f t="shared" si="4"/>
        <v>00</v>
      </c>
      <c r="D52" s="3">
        <f>入力シート!J70</f>
        <v>0</v>
      </c>
      <c r="E52">
        <f>入力シート!AG70</f>
        <v>0</v>
      </c>
      <c r="F52" s="62"/>
      <c r="G52">
        <f>入力シート!AS70</f>
        <v>0</v>
      </c>
      <c r="H52">
        <f>入力シート!AU70</f>
        <v>0</v>
      </c>
      <c r="I52" t="str">
        <f t="shared" si="5"/>
        <v>00</v>
      </c>
      <c r="J52" s="3">
        <f>入力シート!J70</f>
        <v>0</v>
      </c>
      <c r="K52">
        <f>入力シート!AO70</f>
        <v>0</v>
      </c>
      <c r="M52">
        <f>入力シート!BA70</f>
        <v>0</v>
      </c>
      <c r="N52">
        <f>入力シート!BC70</f>
        <v>0</v>
      </c>
      <c r="O52" t="str">
        <f t="shared" si="6"/>
        <v>00</v>
      </c>
      <c r="P52" s="3">
        <f>入力シート!J70</f>
        <v>0</v>
      </c>
      <c r="Q52">
        <f>入力シート!AW70</f>
        <v>0</v>
      </c>
    </row>
    <row r="53" spans="1:17" x14ac:dyDescent="0.15">
      <c r="A53">
        <f>入力シート!AK71</f>
        <v>0</v>
      </c>
      <c r="B53">
        <f>入力シート!AM71</f>
        <v>0</v>
      </c>
      <c r="C53" t="str">
        <f t="shared" si="4"/>
        <v>00</v>
      </c>
      <c r="D53" s="3">
        <f>入力シート!J71</f>
        <v>0</v>
      </c>
      <c r="E53">
        <f>入力シート!AG71</f>
        <v>0</v>
      </c>
      <c r="F53" s="62"/>
      <c r="G53">
        <f>入力シート!AS71</f>
        <v>0</v>
      </c>
      <c r="H53">
        <f>入力シート!AU71</f>
        <v>0</v>
      </c>
      <c r="I53" t="str">
        <f t="shared" si="5"/>
        <v>00</v>
      </c>
      <c r="J53" s="3">
        <f>入力シート!J71</f>
        <v>0</v>
      </c>
      <c r="K53">
        <f>入力シート!AO71</f>
        <v>0</v>
      </c>
      <c r="M53">
        <f>入力シート!BA71</f>
        <v>0</v>
      </c>
      <c r="N53">
        <f>入力シート!BC71</f>
        <v>0</v>
      </c>
      <c r="O53" t="str">
        <f t="shared" si="6"/>
        <v>00</v>
      </c>
      <c r="P53" s="3">
        <f>入力シート!J71</f>
        <v>0</v>
      </c>
      <c r="Q53">
        <f>入力シート!AW71</f>
        <v>0</v>
      </c>
    </row>
    <row r="57" spans="1:17" x14ac:dyDescent="0.15">
      <c r="E57" t="s">
        <v>204</v>
      </c>
      <c r="K57" t="s">
        <v>205</v>
      </c>
    </row>
    <row r="59" spans="1:17" x14ac:dyDescent="0.15">
      <c r="E59" t="s">
        <v>186</v>
      </c>
      <c r="K59" t="s">
        <v>196</v>
      </c>
    </row>
    <row r="60" spans="1:17" x14ac:dyDescent="0.15">
      <c r="E60" t="s">
        <v>187</v>
      </c>
      <c r="K60" t="s">
        <v>198</v>
      </c>
    </row>
    <row r="61" spans="1:17" x14ac:dyDescent="0.15">
      <c r="E61" t="s">
        <v>188</v>
      </c>
      <c r="K61" t="s">
        <v>200</v>
      </c>
    </row>
    <row r="62" spans="1:17" x14ac:dyDescent="0.15">
      <c r="E62" t="s">
        <v>189</v>
      </c>
      <c r="K62" t="s">
        <v>201</v>
      </c>
    </row>
    <row r="63" spans="1:17" x14ac:dyDescent="0.15">
      <c r="E63" t="s">
        <v>191</v>
      </c>
      <c r="K63" t="s">
        <v>202</v>
      </c>
    </row>
    <row r="64" spans="1:17" x14ac:dyDescent="0.15">
      <c r="E64" t="s">
        <v>193</v>
      </c>
      <c r="K64" t="s">
        <v>203</v>
      </c>
    </row>
    <row r="65" spans="5:5" x14ac:dyDescent="0.15">
      <c r="E65" t="s">
        <v>194</v>
      </c>
    </row>
    <row r="66" spans="5:5" x14ac:dyDescent="0.15">
      <c r="E66" t="s">
        <v>195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参考）入力マニュアル</vt:lpstr>
      <vt:lpstr>入力シート</vt:lpstr>
      <vt:lpstr>確認シート（印刷版）</vt:lpstr>
      <vt:lpstr>WORK1</vt:lpstr>
      <vt:lpstr>'確認シート（印刷版）'!Print_Area</vt:lpstr>
      <vt:lpstr>'参考）入力マニュアル'!Print_Area</vt:lpstr>
      <vt:lpstr>入力シート!Print_Area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雪吹 誠</dc:creator>
  <cp:lastModifiedBy>JMSA-Note7</cp:lastModifiedBy>
  <cp:lastPrinted>2019-05-09T09:40:47Z</cp:lastPrinted>
  <dcterms:created xsi:type="dcterms:W3CDTF">2005-12-30T16:46:49Z</dcterms:created>
  <dcterms:modified xsi:type="dcterms:W3CDTF">2019-05-17T02:51:54Z</dcterms:modified>
</cp:coreProperties>
</file>