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autoCompressPictures="0"/>
  <bookViews>
    <workbookView xWindow="0" yWindow="0" windowWidth="20730" windowHeight="11760" tabRatio="747"/>
  </bookViews>
  <sheets>
    <sheet name="取扱説明書" sheetId="11" r:id="rId1"/>
    <sheet name="個人種目" sheetId="6" r:id="rId2"/>
  </sheets>
  <definedNames>
    <definedName name="_xlnm.Print_Area" localSheetId="1">個人種目!$A$1:$K$15</definedName>
    <definedName name="_xlnm.Print_Titles" localSheetId="1">個人種目!$A:$E,個人種目!$1:$6</definedName>
    <definedName name="Tbl_選手">#REF!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" i="6"/>
  <c r="C1"/>
  <c r="Z15"/>
  <c r="Z14"/>
  <c r="Z13"/>
  <c r="Z12"/>
  <c r="Z11"/>
  <c r="Z10"/>
  <c r="Z9"/>
  <c r="Z8"/>
  <c r="Z7"/>
  <c r="AH14"/>
  <c r="AH15"/>
  <c r="AH13"/>
  <c r="AH12"/>
  <c r="AH11"/>
  <c r="AH10"/>
  <c r="AH9"/>
  <c r="AH8"/>
  <c r="AH7"/>
  <c r="C2"/>
  <c r="V7"/>
  <c r="AM8"/>
  <c r="AM9"/>
  <c r="AM10"/>
  <c r="AM11"/>
  <c r="AM12"/>
  <c r="AM13"/>
  <c r="AM14"/>
  <c r="AM15"/>
  <c r="AM7"/>
  <c r="C3"/>
  <c r="S8"/>
  <c r="O15"/>
  <c r="AO15"/>
  <c r="O14"/>
  <c r="O13"/>
  <c r="O12"/>
  <c r="O11"/>
  <c r="O10"/>
  <c r="AO10"/>
  <c r="G7"/>
  <c r="AL7"/>
  <c r="G8"/>
  <c r="AL8"/>
  <c r="G9"/>
  <c r="G10"/>
  <c r="AL10"/>
  <c r="G11"/>
  <c r="AL11"/>
  <c r="G12"/>
  <c r="G13"/>
  <c r="AL13"/>
  <c r="G14"/>
  <c r="AL14"/>
  <c r="G15"/>
  <c r="AL15"/>
  <c r="U15"/>
  <c r="T15"/>
  <c r="U14"/>
  <c r="T14"/>
  <c r="U13"/>
  <c r="T13"/>
  <c r="U12"/>
  <c r="T12"/>
  <c r="U11"/>
  <c r="T11"/>
  <c r="U10"/>
  <c r="T10"/>
  <c r="U9"/>
  <c r="T9"/>
  <c r="U8"/>
  <c r="T8"/>
  <c r="U7"/>
  <c r="T7"/>
  <c r="AB15"/>
  <c r="AB14"/>
  <c r="AB13"/>
  <c r="AB12"/>
  <c r="AB11"/>
  <c r="AB10"/>
  <c r="AB9"/>
  <c r="AB8"/>
  <c r="AB7"/>
  <c r="AD15"/>
  <c r="AD14"/>
  <c r="AD13"/>
  <c r="AD12"/>
  <c r="AD11"/>
  <c r="AD10"/>
  <c r="AD9"/>
  <c r="AD8"/>
  <c r="AD7"/>
  <c r="AF15"/>
  <c r="AF14"/>
  <c r="AF13"/>
  <c r="AF12"/>
  <c r="AF11"/>
  <c r="AF10"/>
  <c r="AF9"/>
  <c r="AF8"/>
  <c r="AF7"/>
  <c r="AI15"/>
  <c r="AI14"/>
  <c r="AI13"/>
  <c r="AI12"/>
  <c r="AI11"/>
  <c r="AI10"/>
  <c r="AI9"/>
  <c r="AI8"/>
  <c r="AI7"/>
  <c r="AR15"/>
  <c r="AR14"/>
  <c r="AR13"/>
  <c r="AR12"/>
  <c r="AR11"/>
  <c r="AR10"/>
  <c r="AR9"/>
  <c r="AR8"/>
  <c r="AR7"/>
  <c r="AQ15"/>
  <c r="AQ14"/>
  <c r="AQ13"/>
  <c r="AQ12"/>
  <c r="AQ11"/>
  <c r="AQ10"/>
  <c r="AQ9"/>
  <c r="AQ8"/>
  <c r="AQ7"/>
  <c r="E15"/>
  <c r="N15"/>
  <c r="E14"/>
  <c r="N14"/>
  <c r="E13"/>
  <c r="N13"/>
  <c r="E12"/>
  <c r="N12"/>
  <c r="E11"/>
  <c r="N11"/>
  <c r="E10"/>
  <c r="N10"/>
  <c r="F10"/>
  <c r="E9"/>
  <c r="N9"/>
  <c r="E8"/>
  <c r="N8"/>
  <c r="E7"/>
  <c r="N7"/>
  <c r="P15"/>
  <c r="AP15"/>
  <c r="AE15"/>
  <c r="V15"/>
  <c r="S15"/>
  <c r="Q15"/>
  <c r="P14"/>
  <c r="AP14"/>
  <c r="AO14"/>
  <c r="AE14"/>
  <c r="V14"/>
  <c r="S14"/>
  <c r="Q14"/>
  <c r="P13"/>
  <c r="AP13"/>
  <c r="AO13"/>
  <c r="AE13"/>
  <c r="V13"/>
  <c r="S13"/>
  <c r="Q13"/>
  <c r="P12"/>
  <c r="AP12"/>
  <c r="AO12"/>
  <c r="AL12"/>
  <c r="AE12"/>
  <c r="V12"/>
  <c r="S12"/>
  <c r="Q12"/>
  <c r="P11"/>
  <c r="AP11"/>
  <c r="AO11"/>
  <c r="AE11"/>
  <c r="V11"/>
  <c r="S11"/>
  <c r="Q11"/>
  <c r="P10"/>
  <c r="AP10"/>
  <c r="AE10"/>
  <c r="V10"/>
  <c r="S10"/>
  <c r="Q10"/>
  <c r="P9"/>
  <c r="AP9"/>
  <c r="AL9"/>
  <c r="AE9"/>
  <c r="Q9"/>
  <c r="P8"/>
  <c r="AP8"/>
  <c r="AE8"/>
  <c r="Q8"/>
  <c r="AE7"/>
  <c r="P7"/>
  <c r="AP7"/>
  <c r="Q7"/>
  <c r="R10"/>
  <c r="R9"/>
  <c r="R15"/>
  <c r="R8"/>
  <c r="R13"/>
  <c r="R12"/>
  <c r="R14"/>
  <c r="R11"/>
  <c r="R7"/>
  <c r="AK10"/>
  <c r="AN10"/>
  <c r="AK12"/>
  <c r="AN12"/>
  <c r="F12"/>
  <c r="AK15"/>
  <c r="AN15"/>
  <c r="F15"/>
  <c r="AK13"/>
  <c r="AN13"/>
  <c r="F13"/>
  <c r="AK11"/>
  <c r="AN11"/>
  <c r="F11"/>
  <c r="F14"/>
  <c r="AK14"/>
  <c r="AN14"/>
  <c r="AK8"/>
  <c r="AN8"/>
  <c r="F8"/>
  <c r="F7"/>
  <c r="AK7"/>
  <c r="AN7"/>
  <c r="AK9"/>
  <c r="AN9"/>
  <c r="F9"/>
  <c r="V9"/>
  <c r="V8"/>
  <c r="O8"/>
  <c r="AO8"/>
  <c r="S7"/>
  <c r="S9"/>
  <c r="O7"/>
  <c r="AO7"/>
  <c r="O9"/>
  <c r="AO9"/>
</calcChain>
</file>

<file path=xl/sharedStrings.xml><?xml version="1.0" encoding="utf-8"?>
<sst xmlns="http://schemas.openxmlformats.org/spreadsheetml/2006/main" count="121" uniqueCount="74">
  <si>
    <t>№</t>
  </si>
  <si>
    <t>氏名</t>
  </si>
  <si>
    <t>生年月日</t>
  </si>
  <si>
    <t>年齢</t>
  </si>
  <si>
    <t>分</t>
    <rPh sb="0" eb="1">
      <t>フン</t>
    </rPh>
    <phoneticPr fontId="1"/>
  </si>
  <si>
    <t>秒</t>
    <rPh sb="0" eb="1">
      <t>ビョウ</t>
    </rPh>
    <phoneticPr fontId="1"/>
  </si>
  <si>
    <t>種目</t>
    <rPh sb="0" eb="2">
      <t>シュモク</t>
    </rPh>
    <phoneticPr fontId="1"/>
  </si>
  <si>
    <t>1/百</t>
    <rPh sb="2" eb="3">
      <t>ヒャク</t>
    </rPh>
    <phoneticPr fontId="1"/>
  </si>
  <si>
    <t>エントリタイム</t>
    <phoneticPr fontId="1"/>
  </si>
  <si>
    <t>性別</t>
    <rPh sb="0" eb="2">
      <t>セイベツ</t>
    </rPh>
    <phoneticPr fontId="1"/>
  </si>
  <si>
    <t>申込責任者</t>
    <rPh sb="0" eb="2">
      <t>モウシコミ</t>
    </rPh>
    <rPh sb="2" eb="4">
      <t>セキニン</t>
    </rPh>
    <rPh sb="4" eb="5">
      <t>シャ</t>
    </rPh>
    <phoneticPr fontId="1"/>
  </si>
  <si>
    <t>区分</t>
    <phoneticPr fontId="1"/>
  </si>
  <si>
    <t>エントリ</t>
    <phoneticPr fontId="1"/>
  </si>
  <si>
    <r>
      <t>申込責任者</t>
    </r>
    <r>
      <rPr>
        <sz val="11"/>
        <rFont val="ＭＳ Ｐ明朝"/>
        <family val="1"/>
        <charset val="128"/>
      </rPr>
      <t>を入力します。</t>
    </r>
    <rPh sb="0" eb="1">
      <t>モウ</t>
    </rPh>
    <rPh sb="1" eb="2">
      <t>コ</t>
    </rPh>
    <rPh sb="2" eb="5">
      <t>セキニンシャ</t>
    </rPh>
    <rPh sb="6" eb="8">
      <t>ニュウリョク</t>
    </rPh>
    <phoneticPr fontId="1"/>
  </si>
  <si>
    <r>
      <t>性別</t>
    </r>
    <r>
      <rPr>
        <sz val="11"/>
        <rFont val="ＭＳ Ｐ明朝"/>
        <family val="1"/>
        <charset val="128"/>
      </rPr>
      <t>を選択します（▼をクリックし、リストから選択します）。</t>
    </r>
    <rPh sb="0" eb="2">
      <t>セイベツ</t>
    </rPh>
    <rPh sb="3" eb="5">
      <t>センタク</t>
    </rPh>
    <rPh sb="22" eb="24">
      <t>センタク</t>
    </rPh>
    <phoneticPr fontId="1"/>
  </si>
  <si>
    <r>
      <t>距離</t>
    </r>
    <r>
      <rPr>
        <sz val="11"/>
        <rFont val="ＭＳ Ｐ明朝"/>
        <family val="1"/>
        <charset val="128"/>
      </rPr>
      <t>を選択します（▼をクリックし、リストから選択します）。</t>
    </r>
    <rPh sb="0" eb="2">
      <t>キョリ</t>
    </rPh>
    <rPh sb="3" eb="5">
      <t>センタク</t>
    </rPh>
    <phoneticPr fontId="1"/>
  </si>
  <si>
    <r>
      <t>エントリタイム</t>
    </r>
    <r>
      <rPr>
        <sz val="11"/>
        <rFont val="ＭＳ Ｐ明朝"/>
        <family val="1"/>
        <charset val="128"/>
      </rPr>
      <t>を入力します。分、秒、1/100秒をそれぞれの欄に分けて入力してください。</t>
    </r>
    <r>
      <rPr>
        <b/>
        <sz val="11"/>
        <color indexed="10"/>
        <rFont val="ＭＳ Ｐ明朝"/>
        <family val="1"/>
        <charset val="128"/>
      </rPr>
      <t>秒と1/100秒は2桁で入力</t>
    </r>
    <r>
      <rPr>
        <sz val="11"/>
        <rFont val="ＭＳ Ｐ明朝"/>
        <family val="1"/>
        <charset val="128"/>
      </rPr>
      <t>してください。</t>
    </r>
    <rPh sb="8" eb="10">
      <t>ニュウリョク</t>
    </rPh>
    <rPh sb="14" eb="15">
      <t>フン</t>
    </rPh>
    <rPh sb="16" eb="17">
      <t>ビョウ</t>
    </rPh>
    <rPh sb="23" eb="24">
      <t>ビョウ</t>
    </rPh>
    <rPh sb="30" eb="31">
      <t>ラン</t>
    </rPh>
    <rPh sb="32" eb="33">
      <t>ワ</t>
    </rPh>
    <rPh sb="35" eb="37">
      <t>ニュウリョク</t>
    </rPh>
    <rPh sb="44" eb="45">
      <t>ビョウ</t>
    </rPh>
    <rPh sb="51" eb="52">
      <t>ビョウ</t>
    </rPh>
    <rPh sb="54" eb="55">
      <t>ケタ</t>
    </rPh>
    <rPh sb="56" eb="58">
      <t>ニュウリョク</t>
    </rPh>
    <phoneticPr fontId="1"/>
  </si>
  <si>
    <t/>
  </si>
  <si>
    <t>選手番号</t>
  </si>
  <si>
    <t>性別</t>
  </si>
  <si>
    <t>カナ</t>
  </si>
  <si>
    <t>所属１</t>
  </si>
  <si>
    <t>所属２</t>
  </si>
  <si>
    <t>所属３</t>
  </si>
  <si>
    <t>所属名称１</t>
  </si>
  <si>
    <t>所属名称２</t>
  </si>
  <si>
    <t>所属名称３</t>
  </si>
  <si>
    <t>所属名称１カナ</t>
  </si>
  <si>
    <t>所属名称２カナ</t>
  </si>
  <si>
    <t>所属名称３カナ</t>
  </si>
  <si>
    <t>主所属</t>
  </si>
  <si>
    <t>学校</t>
  </si>
  <si>
    <t>学年</t>
  </si>
  <si>
    <t>団体番号</t>
  </si>
  <si>
    <t>日水連コード</t>
  </si>
  <si>
    <t>検索コード</t>
  </si>
  <si>
    <t>加盟団体番号</t>
  </si>
  <si>
    <t>新日水連コード</t>
  </si>
  <si>
    <t>クラス番号WK</t>
    <rPh sb="3" eb="5">
      <t>バンゴウ</t>
    </rPh>
    <phoneticPr fontId="1"/>
  </si>
  <si>
    <t>種目</t>
    <phoneticPr fontId="1"/>
  </si>
  <si>
    <t>距離</t>
    <phoneticPr fontId="1"/>
  </si>
  <si>
    <t>クラス番号</t>
    <phoneticPr fontId="1"/>
  </si>
  <si>
    <t>選手番号</t>
    <phoneticPr fontId="1"/>
  </si>
  <si>
    <t>性別</t>
    <phoneticPr fontId="1"/>
  </si>
  <si>
    <t>エントリータイム</t>
    <phoneticPr fontId="1"/>
  </si>
  <si>
    <t>不参加</t>
    <phoneticPr fontId="1"/>
  </si>
  <si>
    <t>基準日</t>
    <rPh sb="0" eb="3">
      <t>キジュンビ</t>
    </rPh>
    <phoneticPr fontId="1"/>
  </si>
  <si>
    <t>年齢区分WK</t>
    <rPh sb="0" eb="2">
      <t>ネンレイ</t>
    </rPh>
    <rPh sb="2" eb="4">
      <t>クブン</t>
    </rPh>
    <phoneticPr fontId="1"/>
  </si>
  <si>
    <t>）の領域です。</t>
    <rPh sb="2" eb="4">
      <t>リョウイキ</t>
    </rPh>
    <phoneticPr fontId="1"/>
  </si>
  <si>
    <t>入力が必要な欄は黄緑色（</t>
    <phoneticPr fontId="1"/>
  </si>
  <si>
    <t>距離</t>
    <rPh sb="0" eb="1">
      <t>キョ</t>
    </rPh>
    <rPh sb="1" eb="2">
      <t>ハナレ</t>
    </rPh>
    <phoneticPr fontId="1"/>
  </si>
  <si>
    <r>
      <t>選手名</t>
    </r>
    <r>
      <rPr>
        <sz val="11"/>
        <rFont val="ＭＳ Ｐ明朝"/>
        <family val="1"/>
        <charset val="128"/>
      </rPr>
      <t>を入力します。カナ氏名も入力されます。</t>
    </r>
    <rPh sb="0" eb="3">
      <t>センシュメイ</t>
    </rPh>
    <rPh sb="4" eb="6">
      <t>ニュウリョク</t>
    </rPh>
    <rPh sb="12" eb="14">
      <t>シメイ</t>
    </rPh>
    <rPh sb="15" eb="17">
      <t>ニュウリョク</t>
    </rPh>
    <phoneticPr fontId="1"/>
  </si>
  <si>
    <r>
      <t>（生年月日から年齢区分を計算します。記入漏れ・記入間違いをしないようお願いします。</t>
    </r>
    <r>
      <rPr>
        <sz val="11"/>
        <rFont val="ＭＳ Ｐ明朝"/>
        <family val="1"/>
        <charset val="128"/>
      </rPr>
      <t>）</t>
    </r>
    <rPh sb="12" eb="14">
      <t>ケイサン</t>
    </rPh>
    <rPh sb="18" eb="20">
      <t>キニュウ</t>
    </rPh>
    <rPh sb="20" eb="21">
      <t>モ</t>
    </rPh>
    <rPh sb="23" eb="25">
      <t>キニュウ</t>
    </rPh>
    <rPh sb="25" eb="27">
      <t>マチガ</t>
    </rPh>
    <rPh sb="35" eb="36">
      <t>ネガ</t>
    </rPh>
    <phoneticPr fontId="1"/>
  </si>
  <si>
    <t>生年月日を半角数字で入力します。(西暦/月/日）</t>
    <rPh sb="5" eb="7">
      <t>ハンカク</t>
    </rPh>
    <rPh sb="7" eb="9">
      <t>スウジ</t>
    </rPh>
    <rPh sb="10" eb="12">
      <t>ニュウリョク</t>
    </rPh>
    <rPh sb="17" eb="19">
      <t>セイレキ</t>
    </rPh>
    <rPh sb="20" eb="21">
      <t>ツキ</t>
    </rPh>
    <rPh sb="22" eb="23">
      <t>ニチ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</si>
  <si>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</si>
  <si>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</si>
  <si>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</si>
  <si>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</si>
  <si>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</si>
  <si>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①</t>
    <phoneticPr fontId="1"/>
  </si>
  <si>
    <t>②</t>
    <phoneticPr fontId="1"/>
  </si>
  <si>
    <t>③</t>
    <phoneticPr fontId="1"/>
  </si>
  <si>
    <t>個人種目入力　　選手データとエントリを入力します。</t>
    <rPh sb="0" eb="2">
      <t>コジン</t>
    </rPh>
    <rPh sb="2" eb="4">
      <t>シュモク</t>
    </rPh>
    <rPh sb="4" eb="6">
      <t>ニュウリョク</t>
    </rPh>
    <phoneticPr fontId="1"/>
  </si>
  <si>
    <t>共通事項入力</t>
    <rPh sb="0" eb="2">
      <t>キョウツウ</t>
    </rPh>
    <rPh sb="2" eb="4">
      <t>ジコウ</t>
    </rPh>
    <rPh sb="4" eb="6">
      <t>ニュウリョク</t>
    </rPh>
    <phoneticPr fontId="1"/>
  </si>
  <si>
    <t>今大会用所属番号</t>
    <rPh sb="0" eb="1">
      <t>イマ</t>
    </rPh>
    <rPh sb="1" eb="3">
      <t>タイカイ</t>
    </rPh>
    <rPh sb="3" eb="4">
      <t>ヨウ</t>
    </rPh>
    <rPh sb="4" eb="6">
      <t>ショゾク</t>
    </rPh>
    <rPh sb="6" eb="8">
      <t>バンゴウ</t>
    </rPh>
    <phoneticPr fontId="1"/>
  </si>
  <si>
    <t>湘南平塚マスターズ申込書</t>
    <rPh sb="0" eb="2">
      <t>ショウナン</t>
    </rPh>
    <rPh sb="2" eb="4">
      <t>ヒラツカ</t>
    </rPh>
    <rPh sb="9" eb="12">
      <t>モウシコミショ</t>
    </rPh>
    <phoneticPr fontId="1"/>
  </si>
  <si>
    <r>
      <t>1チーム9名まで申し込めます。（</t>
    </r>
    <r>
      <rPr>
        <b/>
        <sz val="11"/>
        <color indexed="10"/>
        <rFont val="ＭＳ Ｐ明朝"/>
        <family val="1"/>
        <charset val="128"/>
      </rPr>
      <t>10名以上の場合、ファイルを２つに分けて</t>
    </r>
    <r>
      <rPr>
        <sz val="11"/>
        <rFont val="ＭＳ Ｐ明朝"/>
        <family val="1"/>
        <charset val="128"/>
      </rPr>
      <t>ください。）</t>
    </r>
    <rPh sb="5" eb="6">
      <t>メイ</t>
    </rPh>
    <rPh sb="8" eb="9">
      <t>モウ</t>
    </rPh>
    <rPh sb="10" eb="11">
      <t>コ</t>
    </rPh>
    <rPh sb="18" eb="21">
      <t>メイイジョウ</t>
    </rPh>
    <rPh sb="22" eb="24">
      <t>バアイ</t>
    </rPh>
    <rPh sb="33" eb="34">
      <t>ワ</t>
    </rPh>
    <phoneticPr fontId="1"/>
  </si>
  <si>
    <t>所属名（短縮名称6文字）</t>
    <rPh sb="0" eb="3">
      <t>ショゾクメイ</t>
    </rPh>
    <rPh sb="4" eb="6">
      <t>タンシュク</t>
    </rPh>
    <rPh sb="6" eb="8">
      <t>メイショウ</t>
    </rPh>
    <rPh sb="9" eb="11">
      <t>モジ</t>
    </rPh>
    <phoneticPr fontId="1"/>
  </si>
  <si>
    <t>個人ＩＤ(8桁)</t>
    <rPh sb="0" eb="2">
      <t>コジン</t>
    </rPh>
    <rPh sb="6" eb="7">
      <t>ケタ</t>
    </rPh>
    <phoneticPr fontId="12" alignment="distributed"/>
  </si>
  <si>
    <t>チームＩＤ(6桁)</t>
    <rPh sb="7" eb="8">
      <t>ケタ</t>
    </rPh>
    <phoneticPr fontId="1"/>
  </si>
  <si>
    <t>⑥</t>
    <phoneticPr fontId="1"/>
  </si>
  <si>
    <r>
      <t>マスターズ用の個人ＩＤ</t>
    </r>
    <r>
      <rPr>
        <sz val="11"/>
        <rFont val="ＭＳ Ｐ明朝"/>
        <family val="1"/>
        <charset val="128"/>
      </rPr>
      <t>を入力します。</t>
    </r>
    <r>
      <rPr>
        <b/>
        <sz val="11"/>
        <color indexed="10"/>
        <rFont val="ＭＳ Ｐ明朝"/>
        <family val="1"/>
        <charset val="128"/>
      </rPr>
      <t>8桁で入力</t>
    </r>
    <r>
      <rPr>
        <sz val="11"/>
        <rFont val="ＭＳ Ｐ明朝"/>
        <family val="1"/>
        <charset val="128"/>
      </rPr>
      <t>してください。</t>
    </r>
    <rPh sb="5" eb="6">
      <t>ヨウ</t>
    </rPh>
    <rPh sb="7" eb="9">
      <t>コジン</t>
    </rPh>
    <rPh sb="12" eb="14">
      <t>ニュウリョク</t>
    </rPh>
    <rPh sb="19" eb="20">
      <t>ケタ</t>
    </rPh>
    <rPh sb="21" eb="23">
      <t>ニュウリョク</t>
    </rPh>
    <phoneticPr fontId="1"/>
  </si>
  <si>
    <r>
      <t>チームＩＤ</t>
    </r>
    <r>
      <rPr>
        <sz val="11"/>
        <rFont val="ＭＳ Ｐ明朝"/>
        <family val="1"/>
        <charset val="128"/>
      </rPr>
      <t>を入力します。</t>
    </r>
    <r>
      <rPr>
        <b/>
        <sz val="11"/>
        <color indexed="10"/>
        <rFont val="ＭＳ Ｐ明朝"/>
        <family val="1"/>
        <charset val="128"/>
      </rPr>
      <t>6桁で入力</t>
    </r>
    <r>
      <rPr>
        <sz val="11"/>
        <rFont val="ＭＳ Ｐ明朝"/>
        <family val="1"/>
        <charset val="128"/>
      </rPr>
      <t>してください。</t>
    </r>
    <rPh sb="6" eb="8">
      <t>ニュウリョク</t>
    </rPh>
    <rPh sb="13" eb="14">
      <t>ケタ</t>
    </rPh>
    <rPh sb="15" eb="17">
      <t>ニュウリョク</t>
    </rPh>
    <phoneticPr fontId="1"/>
  </si>
  <si>
    <t>連絡先(携帯)</t>
    <rPh sb="0" eb="3">
      <t>レンラクサキ</t>
    </rPh>
    <rPh sb="4" eb="6">
      <t>ケイタイ</t>
    </rPh>
    <phoneticPr fontId="1"/>
  </si>
</sst>
</file>

<file path=xl/styles.xml><?xml version="1.0" encoding="utf-8"?>
<styleSheet xmlns="http://schemas.openxmlformats.org/spreadsheetml/2006/main">
  <numFmts count="6">
    <numFmt numFmtId="176" formatCode="yyyy/mm/dd"/>
    <numFmt numFmtId="177" formatCode="00"/>
    <numFmt numFmtId="178" formatCode="#0"/>
    <numFmt numFmtId="179" formatCode="yyyy/mm/dd\ \(aaa\)"/>
    <numFmt numFmtId="180" formatCode="00\-0000"/>
    <numFmt numFmtId="181" formatCode="&quot;＜エントリ手順書＞ Ver LS1.07&lt;for&quot;0&quot;&gt;&quot;"/>
  </numFmts>
  <fonts count="14">
    <font>
      <sz val="10.5"/>
      <name val="ＭＳ Ｐ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0.5"/>
      <color indexed="9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b/>
      <sz val="11"/>
      <color indexed="9"/>
      <name val="ＭＳ Ｐ明朝"/>
      <family val="1"/>
      <charset val="128"/>
    </font>
    <font>
      <b/>
      <sz val="10.5"/>
      <color indexed="12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0.5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4"/>
        <bgColor indexed="0"/>
      </patternFill>
    </fill>
    <fill>
      <patternFill patternType="solid">
        <fgColor indexed="17"/>
        <bgColor indexed="0"/>
      </patternFill>
    </fill>
    <fill>
      <patternFill patternType="solid">
        <fgColor indexed="8"/>
        <bgColor indexed="64"/>
      </patternFill>
    </fill>
    <fill>
      <patternFill patternType="solid">
        <fgColor rgb="FFCCFFCC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94">
    <xf numFmtId="0" fontId="0" fillId="0" borderId="0" xfId="0"/>
    <xf numFmtId="0" fontId="2" fillId="0" borderId="0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 shrinkToFit="1"/>
      <protection hidden="1"/>
    </xf>
    <xf numFmtId="0" fontId="3" fillId="2" borderId="3" xfId="0" applyFont="1" applyFill="1" applyBorder="1" applyAlignment="1" applyProtection="1">
      <alignment vertical="center"/>
      <protection hidden="1"/>
    </xf>
    <xf numFmtId="0" fontId="2" fillId="3" borderId="0" xfId="0" applyFont="1" applyFill="1" applyBorder="1" applyProtection="1">
      <protection hidden="1"/>
    </xf>
    <xf numFmtId="0" fontId="2" fillId="3" borderId="0" xfId="0" applyFont="1" applyFill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2" fillId="4" borderId="4" xfId="0" applyNumberFormat="1" applyFont="1" applyFill="1" applyBorder="1" applyAlignment="1" applyProtection="1">
      <alignment horizontal="center" vertical="center" shrinkToFit="1"/>
      <protection locked="0" hidden="1"/>
    </xf>
    <xf numFmtId="178" fontId="2" fillId="4" borderId="4" xfId="0" applyNumberFormat="1" applyFont="1" applyFill="1" applyBorder="1" applyAlignment="1" applyProtection="1">
      <alignment horizontal="center" vertical="center" shrinkToFit="1"/>
      <protection locked="0" hidden="1"/>
    </xf>
    <xf numFmtId="177" fontId="2" fillId="4" borderId="4" xfId="0" applyNumberFormat="1" applyFont="1" applyFill="1" applyBorder="1" applyAlignment="1" applyProtection="1">
      <alignment horizontal="center" vertical="center" shrinkToFit="1"/>
      <protection locked="0" hidden="1"/>
    </xf>
    <xf numFmtId="177" fontId="2" fillId="4" borderId="5" xfId="0" applyNumberFormat="1" applyFont="1" applyFill="1" applyBorder="1" applyAlignment="1" applyProtection="1">
      <alignment horizontal="center" vertical="center" shrinkToFit="1"/>
      <protection locked="0" hidden="1"/>
    </xf>
    <xf numFmtId="0" fontId="2" fillId="4" borderId="6" xfId="0" applyFont="1" applyFill="1" applyBorder="1" applyAlignment="1" applyProtection="1">
      <alignment vertical="center" shrinkToFit="1"/>
      <protection locked="0"/>
    </xf>
    <xf numFmtId="0" fontId="2" fillId="4" borderId="6" xfId="0" applyFont="1" applyFill="1" applyBorder="1" applyAlignment="1" applyProtection="1">
      <alignment horizontal="center" vertical="center" shrinkToFit="1"/>
      <protection locked="0"/>
    </xf>
    <xf numFmtId="176" fontId="2" fillId="4" borderId="4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4" xfId="0" applyNumberFormat="1" applyFont="1" applyFill="1" applyBorder="1" applyAlignment="1" applyProtection="1">
      <alignment horizontal="center" vertical="center" shrinkToFit="1"/>
      <protection hidden="1"/>
    </xf>
    <xf numFmtId="0" fontId="2" fillId="2" borderId="5" xfId="0" applyNumberFormat="1" applyFont="1" applyFill="1" applyBorder="1" applyAlignment="1" applyProtection="1">
      <alignment horizontal="center" vertical="center" shrinkToFit="1"/>
      <protection hidden="1"/>
    </xf>
    <xf numFmtId="0" fontId="2" fillId="4" borderId="7" xfId="0" applyFont="1" applyFill="1" applyBorder="1" applyAlignment="1" applyProtection="1">
      <alignment vertical="center" shrinkToFit="1"/>
      <protection locked="0"/>
    </xf>
    <xf numFmtId="0" fontId="3" fillId="2" borderId="8" xfId="0" applyFont="1" applyFill="1" applyBorder="1" applyAlignment="1" applyProtection="1">
      <alignment horizontal="right" vertical="center" shrinkToFit="1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8" fillId="5" borderId="3" xfId="2" applyNumberFormat="1" applyFont="1" applyFill="1" applyBorder="1" applyAlignment="1">
      <alignment horizontal="center"/>
    </xf>
    <xf numFmtId="0" fontId="8" fillId="6" borderId="3" xfId="2" applyNumberFormat="1" applyFont="1" applyFill="1" applyBorder="1" applyAlignment="1">
      <alignment horizontal="center"/>
    </xf>
    <xf numFmtId="0" fontId="9" fillId="0" borderId="3" xfId="2" applyNumberFormat="1" applyFont="1" applyFill="1" applyBorder="1" applyAlignment="1">
      <alignment vertical="center" wrapText="1"/>
    </xf>
    <xf numFmtId="176" fontId="9" fillId="0" borderId="3" xfId="2" applyNumberFormat="1" applyFont="1" applyFill="1" applyBorder="1" applyAlignment="1">
      <alignment vertical="center" wrapText="1"/>
    </xf>
    <xf numFmtId="0" fontId="3" fillId="0" borderId="3" xfId="0" applyFont="1" applyBorder="1" applyAlignment="1" applyProtection="1">
      <alignment vertical="center"/>
      <protection hidden="1"/>
    </xf>
    <xf numFmtId="0" fontId="9" fillId="0" borderId="3" xfId="1" applyFont="1" applyFill="1" applyBorder="1" applyAlignment="1">
      <alignment vertical="center" wrapText="1"/>
    </xf>
    <xf numFmtId="0" fontId="9" fillId="0" borderId="3" xfId="1" applyNumberFormat="1" applyFont="1" applyFill="1" applyBorder="1" applyAlignment="1">
      <alignment vertical="center" wrapText="1"/>
    </xf>
    <xf numFmtId="0" fontId="6" fillId="4" borderId="0" xfId="0" applyFont="1" applyFill="1" applyAlignment="1" applyProtection="1">
      <alignment horizontal="center" vertical="center"/>
      <protection hidden="1"/>
    </xf>
    <xf numFmtId="0" fontId="10" fillId="7" borderId="9" xfId="0" applyFont="1" applyFill="1" applyBorder="1" applyAlignment="1" applyProtection="1">
      <alignment vertical="center"/>
      <protection hidden="1"/>
    </xf>
    <xf numFmtId="0" fontId="10" fillId="7" borderId="10" xfId="0" applyFont="1" applyFill="1" applyBorder="1" applyAlignment="1" applyProtection="1">
      <alignment vertical="center"/>
      <protection hidden="1"/>
    </xf>
    <xf numFmtId="0" fontId="10" fillId="7" borderId="8" xfId="0" applyFont="1" applyFill="1" applyBorder="1" applyAlignment="1" applyProtection="1">
      <alignment vertical="center"/>
      <protection hidden="1"/>
    </xf>
    <xf numFmtId="0" fontId="2" fillId="2" borderId="7" xfId="0" applyNumberFormat="1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" fillId="4" borderId="6" xfId="0" applyFont="1" applyFill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center" vertical="center" shrinkToFit="1"/>
      <protection hidden="1"/>
    </xf>
    <xf numFmtId="177" fontId="2" fillId="4" borderId="3" xfId="0" applyNumberFormat="1" applyFont="1" applyFill="1" applyBorder="1" applyAlignment="1" applyProtection="1">
      <alignment horizontal="center" vertical="center" shrinkToFit="1"/>
      <protection locked="0" hidden="1"/>
    </xf>
    <xf numFmtId="0" fontId="3" fillId="2" borderId="8" xfId="0" applyFont="1" applyFill="1" applyBorder="1" applyAlignment="1" applyProtection="1">
      <alignment horizontal="center" vertical="center" shrinkToFit="1"/>
      <protection hidden="1"/>
    </xf>
    <xf numFmtId="0" fontId="3" fillId="8" borderId="0" xfId="0" applyFont="1" applyFill="1" applyBorder="1" applyAlignment="1" applyProtection="1">
      <alignment horizontal="center" vertical="center" shrinkToFit="1"/>
      <protection locked="0" hidden="1"/>
    </xf>
    <xf numFmtId="0" fontId="5" fillId="0" borderId="0" xfId="0" applyFont="1" applyAlignment="1" applyProtection="1">
      <alignment vertical="center"/>
      <protection hidden="1"/>
    </xf>
    <xf numFmtId="181" fontId="6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3" fillId="2" borderId="30" xfId="0" applyFont="1" applyFill="1" applyBorder="1" applyAlignment="1" applyProtection="1">
      <alignment horizontal="right" vertical="center" shrinkToFit="1"/>
      <protection hidden="1"/>
    </xf>
    <xf numFmtId="0" fontId="3" fillId="2" borderId="15" xfId="0" applyFont="1" applyFill="1" applyBorder="1" applyAlignment="1" applyProtection="1">
      <alignment horizontal="right" vertical="center" shrinkToFit="1"/>
      <protection hidden="1"/>
    </xf>
    <xf numFmtId="0" fontId="3" fillId="2" borderId="31" xfId="0" applyFont="1" applyFill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3" fillId="2" borderId="34" xfId="0" applyFont="1" applyFill="1" applyBorder="1" applyAlignment="1" applyProtection="1">
      <alignment horizontal="right" vertical="center" shrinkToFit="1"/>
      <protection hidden="1"/>
    </xf>
    <xf numFmtId="0" fontId="3" fillId="2" borderId="25" xfId="0" applyFont="1" applyFill="1" applyBorder="1" applyAlignment="1" applyProtection="1">
      <alignment horizontal="right" vertical="center" shrinkToFit="1"/>
      <protection hidden="1"/>
    </xf>
    <xf numFmtId="0" fontId="3" fillId="2" borderId="35" xfId="0" applyFont="1" applyFill="1" applyBorder="1" applyAlignment="1" applyProtection="1">
      <alignment horizontal="right" vertical="center" shrinkToFit="1"/>
      <protection hidden="1"/>
    </xf>
    <xf numFmtId="0" fontId="3" fillId="2" borderId="1" xfId="0" applyFont="1" applyFill="1" applyBorder="1" applyAlignment="1" applyProtection="1">
      <alignment horizontal="right" vertical="center" shrinkToFit="1"/>
      <protection hidden="1"/>
    </xf>
    <xf numFmtId="0" fontId="3" fillId="2" borderId="36" xfId="0" applyFont="1" applyFill="1" applyBorder="1" applyAlignment="1" applyProtection="1">
      <alignment horizontal="center" vertical="center" wrapText="1"/>
      <protection hidden="1"/>
    </xf>
    <xf numFmtId="0" fontId="0" fillId="0" borderId="18" xfId="0" applyBorder="1" applyProtection="1">
      <protection hidden="1"/>
    </xf>
    <xf numFmtId="0" fontId="3" fillId="2" borderId="40" xfId="0" applyFont="1" applyFill="1" applyBorder="1" applyAlignment="1" applyProtection="1">
      <alignment horizontal="center" vertical="center"/>
      <protection hidden="1"/>
    </xf>
    <xf numFmtId="0" fontId="3" fillId="2" borderId="12" xfId="0" applyFont="1" applyFill="1" applyBorder="1" applyAlignment="1" applyProtection="1">
      <alignment horizontal="center" vertical="center"/>
      <protection hidden="1"/>
    </xf>
    <xf numFmtId="0" fontId="3" fillId="2" borderId="41" xfId="0" applyFont="1" applyFill="1" applyBorder="1" applyAlignment="1" applyProtection="1">
      <alignment horizontal="center" vertical="center"/>
      <protection hidden="1"/>
    </xf>
    <xf numFmtId="0" fontId="3" fillId="2" borderId="42" xfId="0" applyFont="1" applyFill="1" applyBorder="1" applyAlignment="1" applyProtection="1">
      <alignment horizontal="center" vertical="center" wrapText="1"/>
      <protection hidden="1"/>
    </xf>
    <xf numFmtId="0" fontId="3" fillId="2" borderId="28" xfId="0" applyFont="1" applyFill="1" applyBorder="1" applyAlignment="1" applyProtection="1">
      <alignment horizontal="center" vertical="center" wrapText="1"/>
      <protection hidden="1"/>
    </xf>
    <xf numFmtId="0" fontId="3" fillId="2" borderId="29" xfId="0" applyFont="1" applyFill="1" applyBorder="1" applyAlignment="1" applyProtection="1">
      <alignment horizontal="center" vertical="center" wrapText="1"/>
      <protection hidden="1"/>
    </xf>
    <xf numFmtId="0" fontId="3" fillId="2" borderId="43" xfId="0" applyFont="1" applyFill="1" applyBorder="1" applyAlignment="1" applyProtection="1">
      <alignment horizontal="center" vertical="center"/>
      <protection hidden="1"/>
    </xf>
    <xf numFmtId="0" fontId="3" fillId="2" borderId="44" xfId="0" applyFont="1" applyFill="1" applyBorder="1" applyAlignment="1" applyProtection="1">
      <alignment horizontal="center" vertical="center"/>
      <protection hidden="1"/>
    </xf>
    <xf numFmtId="0" fontId="3" fillId="2" borderId="17" xfId="0" applyFont="1" applyFill="1" applyBorder="1" applyAlignment="1" applyProtection="1">
      <alignment horizontal="center" vertical="center" textRotation="255"/>
      <protection hidden="1"/>
    </xf>
    <xf numFmtId="0" fontId="3" fillId="2" borderId="16" xfId="0" applyFont="1" applyFill="1" applyBorder="1" applyAlignment="1" applyProtection="1">
      <alignment horizontal="center" vertical="center" textRotation="255"/>
      <protection hidden="1"/>
    </xf>
    <xf numFmtId="0" fontId="3" fillId="2" borderId="18" xfId="0" applyFont="1" applyFill="1" applyBorder="1" applyAlignment="1" applyProtection="1">
      <alignment horizontal="center" vertical="center" textRotation="255"/>
      <protection hidden="1"/>
    </xf>
    <xf numFmtId="0" fontId="3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12" xfId="0" applyFont="1" applyFill="1" applyBorder="1" applyAlignment="1" applyProtection="1">
      <alignment horizontal="center" vertical="center" wrapText="1"/>
      <protection hidden="1"/>
    </xf>
    <xf numFmtId="0" fontId="3" fillId="2" borderId="13" xfId="0" applyFont="1" applyFill="1" applyBorder="1" applyAlignment="1" applyProtection="1">
      <alignment horizontal="center" vertical="center" wrapText="1"/>
      <protection hidden="1"/>
    </xf>
    <xf numFmtId="180" fontId="3" fillId="4" borderId="9" xfId="0" applyNumberFormat="1" applyFont="1" applyFill="1" applyBorder="1" applyAlignment="1" applyProtection="1">
      <alignment horizontal="center" vertical="center" shrinkToFit="1"/>
      <protection locked="0"/>
    </xf>
    <xf numFmtId="180" fontId="3" fillId="4" borderId="10" xfId="0" applyNumberFormat="1" applyFont="1" applyFill="1" applyBorder="1" applyAlignment="1" applyProtection="1">
      <alignment horizontal="center" vertical="center" shrinkToFit="1"/>
      <protection locked="0"/>
    </xf>
    <xf numFmtId="180" fontId="3" fillId="4" borderId="8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 applyProtection="1">
      <alignment horizontal="center" vertical="center" shrinkToFit="1"/>
      <protection hidden="1"/>
    </xf>
    <xf numFmtId="0" fontId="11" fillId="0" borderId="0" xfId="0" applyFont="1" applyBorder="1" applyAlignment="1" applyProtection="1">
      <alignment horizontal="center" vertical="center" shrinkToFit="1"/>
      <protection hidden="1"/>
    </xf>
    <xf numFmtId="0" fontId="3" fillId="8" borderId="9" xfId="0" applyFont="1" applyFill="1" applyBorder="1" applyAlignment="1" applyProtection="1">
      <alignment horizontal="center" vertical="center" shrinkToFit="1"/>
      <protection locked="0"/>
    </xf>
    <xf numFmtId="0" fontId="3" fillId="8" borderId="10" xfId="0" applyFont="1" applyFill="1" applyBorder="1" applyAlignment="1" applyProtection="1">
      <alignment horizontal="center" vertical="center" shrinkToFit="1"/>
      <protection locked="0"/>
    </xf>
    <xf numFmtId="0" fontId="3" fillId="8" borderId="8" xfId="0" applyFont="1" applyFill="1" applyBorder="1" applyAlignment="1" applyProtection="1">
      <alignment horizontal="center" vertical="center" shrinkToFit="1"/>
      <protection locked="0"/>
    </xf>
    <xf numFmtId="0" fontId="3" fillId="2" borderId="15" xfId="0" applyFont="1" applyFill="1" applyBorder="1" applyAlignment="1" applyProtection="1">
      <alignment horizontal="center" vertical="center"/>
      <protection hidden="1"/>
    </xf>
    <xf numFmtId="0" fontId="3" fillId="2" borderId="16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19" xfId="0" applyFont="1" applyFill="1" applyBorder="1" applyAlignment="1" applyProtection="1">
      <alignment horizontal="center" vertical="center" textRotation="255" wrapText="1"/>
      <protection hidden="1"/>
    </xf>
    <xf numFmtId="0" fontId="3" fillId="2" borderId="20" xfId="0" applyFont="1" applyFill="1" applyBorder="1" applyAlignment="1" applyProtection="1">
      <alignment horizontal="center" vertical="center" textRotation="255" wrapText="1"/>
      <protection hidden="1"/>
    </xf>
    <xf numFmtId="0" fontId="3" fillId="2" borderId="21" xfId="0" applyFont="1" applyFill="1" applyBorder="1" applyAlignment="1" applyProtection="1">
      <alignment horizontal="center" vertical="center" textRotation="255"/>
      <protection hidden="1"/>
    </xf>
    <xf numFmtId="0" fontId="13" fillId="2" borderId="22" xfId="0" applyFont="1" applyFill="1" applyBorder="1" applyAlignment="1" applyProtection="1">
      <alignment horizontal="center" vertical="center" shrinkToFit="1"/>
      <protection hidden="1"/>
    </xf>
    <xf numFmtId="0" fontId="13" fillId="2" borderId="23" xfId="0" applyFont="1" applyFill="1" applyBorder="1" applyAlignment="1" applyProtection="1">
      <alignment horizontal="center" vertical="center" shrinkToFit="1"/>
      <protection hidden="1"/>
    </xf>
    <xf numFmtId="0" fontId="13" fillId="2" borderId="24" xfId="0" applyFont="1" applyFill="1" applyBorder="1" applyAlignment="1" applyProtection="1">
      <alignment horizontal="center" vertical="center" shrinkToFit="1"/>
      <protection hidden="1"/>
    </xf>
    <xf numFmtId="0" fontId="13" fillId="2" borderId="25" xfId="0" applyFont="1" applyFill="1" applyBorder="1" applyAlignment="1" applyProtection="1">
      <alignment horizontal="center" vertical="center" shrinkToFit="1"/>
      <protection hidden="1"/>
    </xf>
    <xf numFmtId="0" fontId="13" fillId="2" borderId="26" xfId="0" applyFont="1" applyFill="1" applyBorder="1" applyAlignment="1" applyProtection="1">
      <alignment horizontal="center" vertical="center" shrinkToFit="1"/>
      <protection hidden="1"/>
    </xf>
    <xf numFmtId="179" fontId="2" fillId="2" borderId="27" xfId="0" applyNumberFormat="1" applyFont="1" applyFill="1" applyBorder="1" applyAlignment="1" applyProtection="1">
      <alignment horizontal="center" vertical="center" shrinkToFit="1"/>
      <protection hidden="1"/>
    </xf>
    <xf numFmtId="179" fontId="2" fillId="2" borderId="28" xfId="0" applyNumberFormat="1" applyFont="1" applyFill="1" applyBorder="1" applyAlignment="1" applyProtection="1">
      <alignment horizontal="center" vertical="center" shrinkToFit="1"/>
      <protection hidden="1"/>
    </xf>
    <xf numFmtId="179" fontId="2" fillId="2" borderId="29" xfId="0" applyNumberFormat="1" applyFont="1" applyFill="1" applyBorder="1" applyAlignment="1" applyProtection="1">
      <alignment horizontal="center" vertical="center" shrinkToFit="1"/>
      <protection hidden="1"/>
    </xf>
    <xf numFmtId="0" fontId="3" fillId="2" borderId="37" xfId="0" applyFont="1" applyFill="1" applyBorder="1" applyAlignment="1" applyProtection="1">
      <alignment horizontal="center" vertical="center" shrinkToFit="1"/>
      <protection hidden="1"/>
    </xf>
    <xf numFmtId="0" fontId="3" fillId="2" borderId="38" xfId="0" applyFont="1" applyFill="1" applyBorder="1" applyAlignment="1" applyProtection="1">
      <alignment horizontal="center" vertical="center" shrinkToFit="1"/>
      <protection hidden="1"/>
    </xf>
    <xf numFmtId="0" fontId="3" fillId="2" borderId="39" xfId="0" applyFont="1" applyFill="1" applyBorder="1" applyAlignment="1" applyProtection="1">
      <alignment horizontal="center" vertical="center" shrinkToFit="1"/>
      <protection hidden="1"/>
    </xf>
  </cellXfs>
  <cellStyles count="3">
    <cellStyle name="標準" xfId="0" builtinId="0"/>
    <cellStyle name="標準_エントリー" xfId="1"/>
    <cellStyle name="標準_選手マスター" xfId="2"/>
  </cellStyles>
  <dxfs count="5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 enableFormatConditionsCalculation="0"/>
  <dimension ref="A1:E16"/>
  <sheetViews>
    <sheetView showGridLines="0" tabSelected="1" workbookViewId="0">
      <selection activeCell="A2" sqref="A2"/>
    </sheetView>
  </sheetViews>
  <sheetFormatPr defaultColWidth="0" defaultRowHeight="17.25" customHeight="1" zeroHeight="1"/>
  <cols>
    <col min="1" max="1" width="3.28515625" style="9" bestFit="1" customWidth="1"/>
    <col min="2" max="2" width="4.42578125" style="10" bestFit="1" customWidth="1"/>
    <col min="3" max="3" width="25.42578125" style="10" customWidth="1"/>
    <col min="4" max="4" width="6.42578125" style="10" customWidth="1"/>
    <col min="5" max="5" width="94.42578125" style="9" customWidth="1"/>
    <col min="6" max="16384" width="0" style="9" hidden="1"/>
  </cols>
  <sheetData>
    <row r="1" spans="1:5" ht="17.25" customHeight="1">
      <c r="A1" s="42">
        <v>2022</v>
      </c>
      <c r="B1" s="42"/>
      <c r="C1" s="42"/>
      <c r="D1" s="42"/>
      <c r="E1" s="42"/>
    </row>
    <row r="2" spans="1:5" ht="17.25" customHeight="1">
      <c r="A2" s="31">
        <v>0</v>
      </c>
      <c r="B2" s="31" t="s">
        <v>63</v>
      </c>
      <c r="C2" s="32"/>
      <c r="D2" s="32"/>
      <c r="E2" s="33"/>
    </row>
    <row r="3" spans="1:5" ht="17.25" customHeight="1">
      <c r="B3" s="35" t="s">
        <v>59</v>
      </c>
      <c r="C3" s="9" t="s">
        <v>49</v>
      </c>
      <c r="D3" s="30"/>
      <c r="E3" s="9" t="s">
        <v>48</v>
      </c>
    </row>
    <row r="4" spans="1:5" ht="17.25" customHeight="1">
      <c r="B4" s="35" t="s">
        <v>60</v>
      </c>
      <c r="C4" s="43" t="s">
        <v>66</v>
      </c>
      <c r="D4" s="43"/>
      <c r="E4" s="43"/>
    </row>
    <row r="5" spans="1:5" ht="17.25" customHeight="1">
      <c r="B5" s="35" t="s">
        <v>61</v>
      </c>
      <c r="C5" s="41" t="s">
        <v>72</v>
      </c>
      <c r="D5" s="41"/>
      <c r="E5" s="41"/>
    </row>
    <row r="6" spans="1:5" ht="17.25" customHeight="1">
      <c r="B6" s="35" t="s">
        <v>57</v>
      </c>
      <c r="C6" s="41" t="s">
        <v>13</v>
      </c>
      <c r="D6" s="41"/>
      <c r="E6" s="41"/>
    </row>
    <row r="7" spans="1:5" ht="17.25" customHeight="1"/>
    <row r="8" spans="1:5" ht="17.25" customHeight="1">
      <c r="A8" s="31">
        <v>1</v>
      </c>
      <c r="B8" s="32" t="s">
        <v>62</v>
      </c>
      <c r="C8" s="32"/>
      <c r="D8" s="32"/>
      <c r="E8" s="33"/>
    </row>
    <row r="9" spans="1:5" ht="17.25" customHeight="1">
      <c r="B9" s="35" t="s">
        <v>54</v>
      </c>
      <c r="C9" s="41" t="s">
        <v>51</v>
      </c>
      <c r="D9" s="41"/>
      <c r="E9" s="41"/>
    </row>
    <row r="10" spans="1:5" ht="17.25" customHeight="1">
      <c r="B10" s="35" t="s">
        <v>55</v>
      </c>
      <c r="C10" s="41" t="s">
        <v>14</v>
      </c>
      <c r="D10" s="41"/>
      <c r="E10" s="41"/>
    </row>
    <row r="11" spans="1:5" ht="17.25" customHeight="1">
      <c r="B11" s="35" t="s">
        <v>56</v>
      </c>
      <c r="C11" s="41" t="s">
        <v>53</v>
      </c>
      <c r="D11" s="43"/>
      <c r="E11" s="43"/>
    </row>
    <row r="12" spans="1:5" ht="17.25" customHeight="1">
      <c r="B12" s="35"/>
      <c r="C12" s="41" t="s">
        <v>52</v>
      </c>
      <c r="D12" s="43"/>
      <c r="E12" s="43"/>
    </row>
    <row r="13" spans="1:5" ht="17.25" customHeight="1">
      <c r="B13" s="35" t="s">
        <v>57</v>
      </c>
      <c r="C13" s="41" t="s">
        <v>15</v>
      </c>
      <c r="D13" s="41"/>
      <c r="E13" s="41"/>
    </row>
    <row r="14" spans="1:5" ht="17.25" customHeight="1">
      <c r="B14" s="35" t="s">
        <v>58</v>
      </c>
      <c r="C14" s="41" t="s">
        <v>16</v>
      </c>
      <c r="D14" s="41"/>
      <c r="E14" s="41"/>
    </row>
    <row r="15" spans="1:5" ht="17.25" customHeight="1">
      <c r="B15" s="35" t="s">
        <v>70</v>
      </c>
      <c r="C15" s="41" t="s">
        <v>71</v>
      </c>
      <c r="D15" s="41"/>
      <c r="E15" s="41"/>
    </row>
    <row r="16" spans="1:5" ht="17.25" customHeight="1"/>
  </sheetData>
  <sheetProtection password="DEC0" sheet="1" objects="1" scenarios="1" selectLockedCells="1" selectUnlockedCells="1"/>
  <mergeCells count="11">
    <mergeCell ref="C15:E15"/>
    <mergeCell ref="C6:E6"/>
    <mergeCell ref="A1:E1"/>
    <mergeCell ref="C4:E4"/>
    <mergeCell ref="C14:E14"/>
    <mergeCell ref="C12:E12"/>
    <mergeCell ref="C10:E10"/>
    <mergeCell ref="C11:E11"/>
    <mergeCell ref="C13:E13"/>
    <mergeCell ref="C5:E5"/>
    <mergeCell ref="C9:E9"/>
  </mergeCells>
  <phoneticPr fontId="1"/>
  <printOptions horizontalCentered="1"/>
  <pageMargins left="0.39370078740157483" right="0.39370078740157483" top="0.39370078740157483" bottom="0.39370078740157483" header="0" footer="0"/>
  <pageSetup paperSize="9" orientation="landscape" horizontalDpi="1200" verticalDpi="12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 enableFormatConditionsCalculation="0"/>
  <dimension ref="A1:AR139"/>
  <sheetViews>
    <sheetView showGridLines="0" workbookViewId="0">
      <selection activeCell="B7" sqref="B7"/>
    </sheetView>
  </sheetViews>
  <sheetFormatPr defaultColWidth="0" defaultRowHeight="12.75" zeroHeight="1"/>
  <cols>
    <col min="1" max="1" width="3.28515625" style="2" bestFit="1" customWidth="1"/>
    <col min="2" max="2" width="20" style="1" customWidth="1"/>
    <col min="3" max="3" width="3.42578125" style="1" customWidth="1"/>
    <col min="4" max="4" width="11.85546875" style="3" bestFit="1" customWidth="1"/>
    <col min="5" max="5" width="4.7109375" style="1" customWidth="1"/>
    <col min="6" max="6" width="5.85546875" style="3" bestFit="1" customWidth="1"/>
    <col min="7" max="7" width="14.140625" style="1" bestFit="1" customWidth="1"/>
    <col min="8" max="8" width="5.7109375" style="1" bestFit="1" customWidth="1"/>
    <col min="9" max="11" width="5.7109375" style="1" customWidth="1"/>
    <col min="12" max="12" width="20.85546875" style="1" customWidth="1"/>
    <col min="13" max="13" width="0.140625" style="7" customWidth="1"/>
    <col min="14" max="14" width="10.7109375" style="2" hidden="1" customWidth="1"/>
    <col min="15" max="15" width="10.28515625" style="2" hidden="1" customWidth="1"/>
    <col min="16" max="16" width="6" style="2" hidden="1" customWidth="1"/>
    <col min="17" max="17" width="16.42578125" style="2" hidden="1" customWidth="1"/>
    <col min="18" max="18" width="11.85546875" style="2" hidden="1" customWidth="1"/>
    <col min="19" max="21" width="8.140625" style="2" hidden="1" customWidth="1"/>
    <col min="22" max="24" width="12.7109375" style="2" hidden="1" customWidth="1"/>
    <col min="25" max="27" width="17.42578125" style="2" hidden="1" customWidth="1"/>
    <col min="28" max="28" width="8.140625" style="2" hidden="1" customWidth="1"/>
    <col min="29" max="30" width="6" style="2" hidden="1" customWidth="1"/>
    <col min="31" max="31" width="11.85546875" style="2" hidden="1" customWidth="1"/>
    <col min="32" max="32" width="10.28515625" style="2" hidden="1" customWidth="1"/>
    <col min="33" max="33" width="15.140625" style="2" hidden="1" customWidth="1"/>
    <col min="34" max="34" width="12.7109375" style="2" hidden="1" customWidth="1"/>
    <col min="35" max="35" width="15.140625" style="2" hidden="1" customWidth="1"/>
    <col min="36" max="36" width="17.42578125" style="2" hidden="1" customWidth="1"/>
    <col min="37" max="37" width="15.28515625" style="2" hidden="1" customWidth="1"/>
    <col min="38" max="38" width="14.140625" style="2" hidden="1" customWidth="1"/>
    <col min="39" max="39" width="6.7109375" style="2" hidden="1" customWidth="1"/>
    <col min="40" max="40" width="12.7109375" style="2" hidden="1" customWidth="1"/>
    <col min="41" max="41" width="10.28515625" style="2" hidden="1" customWidth="1"/>
    <col min="42" max="42" width="6" style="2" hidden="1" customWidth="1"/>
    <col min="43" max="43" width="20" style="2" hidden="1" customWidth="1"/>
    <col min="44" max="44" width="8.140625" style="2" hidden="1" customWidth="1"/>
    <col min="45" max="16384" width="8.85546875" style="2" hidden="1"/>
  </cols>
  <sheetData>
    <row r="1" spans="1:44" ht="15" customHeight="1">
      <c r="A1" s="44" t="s">
        <v>46</v>
      </c>
      <c r="B1" s="45"/>
      <c r="C1" s="88">
        <f>DATE(取扱説明書!A1,12,31)</f>
        <v>44926</v>
      </c>
      <c r="D1" s="89"/>
      <c r="E1" s="89"/>
      <c r="F1" s="90"/>
      <c r="G1" s="72" t="s">
        <v>65</v>
      </c>
      <c r="H1" s="73"/>
      <c r="I1" s="73"/>
      <c r="J1" s="73"/>
      <c r="K1" s="73"/>
      <c r="L1" s="37" t="str">
        <f>取扱説明書!A1&amp;"　Long Distance"</f>
        <v>2022　Long Distance</v>
      </c>
    </row>
    <row r="2" spans="1:44" ht="15" customHeight="1">
      <c r="A2" s="49" t="s">
        <v>67</v>
      </c>
      <c r="B2" s="50"/>
      <c r="C2" s="86" t="str">
        <f ca="1">LEFT(DBCS(MID(CELL("filename"),FIND("-",CELL("filename"))+1,FIND(".",CELL("filename"))-1-FIND("-",CELL("filename")))),6)</f>
        <v>２０２２湘南</v>
      </c>
      <c r="D2" s="86"/>
      <c r="E2" s="86"/>
      <c r="F2" s="87"/>
      <c r="G2" s="21" t="s">
        <v>69</v>
      </c>
      <c r="H2" s="69"/>
      <c r="I2" s="70"/>
      <c r="J2" s="70"/>
      <c r="K2" s="71"/>
      <c r="L2" s="39" t="s">
        <v>73</v>
      </c>
    </row>
    <row r="3" spans="1:44" ht="15" customHeight="1">
      <c r="A3" s="51" t="s">
        <v>64</v>
      </c>
      <c r="B3" s="52"/>
      <c r="C3" s="83" t="str">
        <f ca="1">IF(ISNUMBER(VALUE(MID(CELL("filename"),FIND("[",CELL("filename"))+1,3))),MID(CELL("filename"),FIND("[",CELL("filename"))+1,3),"")</f>
        <v/>
      </c>
      <c r="D3" s="84"/>
      <c r="E3" s="84"/>
      <c r="F3" s="85"/>
      <c r="G3" s="21" t="s">
        <v>10</v>
      </c>
      <c r="H3" s="74"/>
      <c r="I3" s="75"/>
      <c r="J3" s="75"/>
      <c r="K3" s="76"/>
      <c r="L3" s="40"/>
    </row>
    <row r="4" spans="1:44" s="22" customFormat="1" ht="12" customHeight="1">
      <c r="A4" s="55" t="s">
        <v>0</v>
      </c>
      <c r="B4" s="46" t="s">
        <v>1</v>
      </c>
      <c r="C4" s="63" t="s">
        <v>9</v>
      </c>
      <c r="D4" s="77" t="s">
        <v>2</v>
      </c>
      <c r="E4" s="63" t="s">
        <v>3</v>
      </c>
      <c r="F4" s="80" t="s">
        <v>11</v>
      </c>
      <c r="G4" s="58" t="s">
        <v>12</v>
      </c>
      <c r="H4" s="59"/>
      <c r="I4" s="59"/>
      <c r="J4" s="59"/>
      <c r="K4" s="60"/>
      <c r="L4" s="66" t="s">
        <v>68</v>
      </c>
      <c r="M4" s="8"/>
    </row>
    <row r="5" spans="1:44" s="22" customFormat="1" ht="12" customHeight="1">
      <c r="A5" s="56"/>
      <c r="B5" s="47"/>
      <c r="C5" s="64"/>
      <c r="D5" s="78"/>
      <c r="E5" s="64"/>
      <c r="F5" s="81"/>
      <c r="G5" s="61" t="s">
        <v>6</v>
      </c>
      <c r="H5" s="53" t="s">
        <v>50</v>
      </c>
      <c r="I5" s="91" t="s">
        <v>8</v>
      </c>
      <c r="J5" s="92"/>
      <c r="K5" s="93"/>
      <c r="L5" s="67"/>
      <c r="M5" s="8"/>
    </row>
    <row r="6" spans="1:44" s="22" customFormat="1" ht="12" customHeight="1">
      <c r="A6" s="57"/>
      <c r="B6" s="48"/>
      <c r="C6" s="65"/>
      <c r="D6" s="79"/>
      <c r="E6" s="65"/>
      <c r="F6" s="82"/>
      <c r="G6" s="62"/>
      <c r="H6" s="54"/>
      <c r="I6" s="4" t="s">
        <v>4</v>
      </c>
      <c r="J6" s="4" t="s">
        <v>5</v>
      </c>
      <c r="K6" s="5" t="s">
        <v>7</v>
      </c>
      <c r="L6" s="68"/>
      <c r="M6" s="8"/>
      <c r="N6" s="24" t="s">
        <v>47</v>
      </c>
      <c r="O6" s="23" t="s">
        <v>18</v>
      </c>
      <c r="P6" s="23" t="s">
        <v>19</v>
      </c>
      <c r="Q6" s="23" t="s">
        <v>1</v>
      </c>
      <c r="R6" s="23" t="s">
        <v>20</v>
      </c>
      <c r="S6" s="23" t="s">
        <v>21</v>
      </c>
      <c r="T6" s="23" t="s">
        <v>22</v>
      </c>
      <c r="U6" s="23" t="s">
        <v>23</v>
      </c>
      <c r="V6" s="23" t="s">
        <v>24</v>
      </c>
      <c r="W6" s="23" t="s">
        <v>25</v>
      </c>
      <c r="X6" s="23" t="s">
        <v>26</v>
      </c>
      <c r="Y6" s="23" t="s">
        <v>27</v>
      </c>
      <c r="Z6" s="23" t="s">
        <v>28</v>
      </c>
      <c r="AA6" s="23" t="s">
        <v>29</v>
      </c>
      <c r="AB6" s="23" t="s">
        <v>30</v>
      </c>
      <c r="AC6" s="23" t="s">
        <v>31</v>
      </c>
      <c r="AD6" s="23" t="s">
        <v>32</v>
      </c>
      <c r="AE6" s="23" t="s">
        <v>2</v>
      </c>
      <c r="AF6" s="23" t="s">
        <v>33</v>
      </c>
      <c r="AG6" s="23" t="s">
        <v>34</v>
      </c>
      <c r="AH6" s="23" t="s">
        <v>35</v>
      </c>
      <c r="AI6" s="23" t="s">
        <v>36</v>
      </c>
      <c r="AJ6" s="23" t="s">
        <v>37</v>
      </c>
      <c r="AK6" s="24" t="s">
        <v>38</v>
      </c>
      <c r="AL6" s="23" t="s">
        <v>39</v>
      </c>
      <c r="AM6" s="23" t="s">
        <v>40</v>
      </c>
      <c r="AN6" s="23" t="s">
        <v>41</v>
      </c>
      <c r="AO6" s="23" t="s">
        <v>42</v>
      </c>
      <c r="AP6" s="23" t="s">
        <v>43</v>
      </c>
      <c r="AQ6" s="23" t="s">
        <v>44</v>
      </c>
      <c r="AR6" s="23" t="s">
        <v>45</v>
      </c>
    </row>
    <row r="7" spans="1:44" ht="24.6" customHeight="1">
      <c r="A7" s="6">
        <v>1</v>
      </c>
      <c r="B7" s="36" ph="1"/>
      <c r="C7" s="16"/>
      <c r="D7" s="17"/>
      <c r="E7" s="18" t="str">
        <f t="shared" ref="E7:E15" si="0">IF(D7="","",IF(DATEDIF(D7,$C$1,"Y")&gt;18,DATEDIF(D7,$C$1,"Y"),DATEDIF(D7,DATE(IF(MONTH($C$1)&lt;4,YEAR($C$1-1),YEAR($C$1)),4,1),"Y")))</f>
        <v/>
      </c>
      <c r="F7" s="19" t="str">
        <f>IF($N7&lt;&gt;18,$N7,IF($E7&lt;=5,"＊",IF($E7&lt;=8,"小低",IF($E7&lt;=11,"小高",IF($E7&lt;=14,"中学",IF($E7&lt;=17,"高校",$N7))))))</f>
        <v/>
      </c>
      <c r="G7" s="34" t="str">
        <f>IF(B7="","","自由形")</f>
        <v/>
      </c>
      <c r="H7" s="11"/>
      <c r="I7" s="12"/>
      <c r="J7" s="13"/>
      <c r="K7" s="14"/>
      <c r="L7" s="38"/>
      <c r="M7" s="8"/>
      <c r="N7" s="25" t="str">
        <f>IF(E7&lt;=59,IF(E7&lt;=24,18,IF(E7&lt;=29,25,IF(E7&lt;=34,30,IF(E7&lt;=39,35,IF(E7&lt;=44,40,IF(E7&lt;=49,45,IF(E7&lt;=54,50,55))))))),IF(E7&lt;=64,60,IF(E7&lt;=69,65,IF(E7&lt;=74,70,IF(E7&lt;=79,75,IF(E7&lt;=84,80,IF(E7&lt;=89,85,IF(E7="","",90))))))))</f>
        <v/>
      </c>
      <c r="O7" s="25" t="str">
        <f>IF($B7="","",$C$3&amp;$A7)</f>
        <v/>
      </c>
      <c r="P7" s="25" t="str">
        <f>IF($C7="","",IF($C7="男",1,2))</f>
        <v/>
      </c>
      <c r="Q7" s="25" t="str">
        <f>IF($B7="","",$B7)</f>
        <v/>
      </c>
      <c r="R7" s="25" t="str">
        <f>ASC(PHONETIC($B7))</f>
        <v/>
      </c>
      <c r="S7" s="25" t="str">
        <f>IF($B7="","",$C$3)</f>
        <v/>
      </c>
      <c r="T7" s="25" t="str">
        <f t="shared" ref="T7:U15" si="1">IF($B7="","",0)</f>
        <v/>
      </c>
      <c r="U7" s="25" t="str">
        <f t="shared" si="1"/>
        <v/>
      </c>
      <c r="V7" s="25" t="str">
        <f>IF($B7="","",$C$2)</f>
        <v/>
      </c>
      <c r="W7" s="25" t="s">
        <v>17</v>
      </c>
      <c r="X7" s="25" t="s">
        <v>17</v>
      </c>
      <c r="Y7" s="25"/>
      <c r="Z7" s="25" t="str">
        <f>IF(B7="","",ASC($H$2))</f>
        <v/>
      </c>
      <c r="AA7" s="25" t="s">
        <v>17</v>
      </c>
      <c r="AB7" s="25" t="str">
        <f>IF($B7="","",1)</f>
        <v/>
      </c>
      <c r="AC7" s="25" t="s">
        <v>17</v>
      </c>
      <c r="AD7" s="25" t="str">
        <f t="shared" ref="AD7:AD15" si="2">IF($B7="","",0)</f>
        <v/>
      </c>
      <c r="AE7" s="26" t="str">
        <f>IF($D7="","",$D7)</f>
        <v/>
      </c>
      <c r="AF7" s="25" t="str">
        <f>IF($B7="","",0)</f>
        <v/>
      </c>
      <c r="AG7" s="25"/>
      <c r="AH7" s="25" t="str">
        <f t="shared" ref="AH7:AH15" si="3">IF(L7="","",L7)</f>
        <v/>
      </c>
      <c r="AI7" s="25" t="str">
        <f>IF($B7="","",0)</f>
        <v/>
      </c>
      <c r="AJ7" s="25" t="s">
        <v>17</v>
      </c>
      <c r="AK7" s="27" t="str">
        <f>IF($N7&lt;=55,IF($N7=18,1,IF($N7=25,2,IF($N7=30,3,IF($N7=35,4,IF($N7=40,5,IF($N7=45,6,IF($N7=50,7,8))))))),IF($N7=60,9,IF($N7=65,10,IF($N7=70,11,IF($N7=75,12,IF($N7=80,13,IF($N7=85,14,IF($N7="","",15))))))))</f>
        <v/>
      </c>
      <c r="AL7" s="28" t="str">
        <f>IF($G7="","",$G7)</f>
        <v/>
      </c>
      <c r="AM7" s="29" t="str">
        <f>IF($H7="","",IF($H7&lt;100,"  "&amp;$H7&amp;"m",IF($H7&lt;1000," "&amp;$H7&amp;"m",$H7&amp;"m")))</f>
        <v/>
      </c>
      <c r="AN7" s="28" t="str">
        <f>IF(AK7&gt;2,AK7,IF($E7&lt;=5,"",IF($E7&lt;=8,16,IF($E7&lt;=11,17,IF($E7&lt;=14,18,IF($E7&lt;=17,19,AK7))))))</f>
        <v/>
      </c>
      <c r="AO7" s="28" t="str">
        <f>$O7</f>
        <v/>
      </c>
      <c r="AP7" s="28" t="str">
        <f>$P7</f>
        <v/>
      </c>
      <c r="AQ7" s="28" t="str">
        <f>IF($B7="","",IF(IF($I7="","   ",IF($I7&lt;10," "&amp;$I7&amp;":",$I7&amp;":"))&amp;IF($J7&lt;10,"0"&amp;$J7&amp;".",$J7&amp;".")&amp;IF($K7&lt;10,"0"&amp;$K7,$K7)="   0.0","99:99.99",IF($I7="","   ",IF($I7&lt;10," "&amp;$I7&amp;":",$I7&amp;":"))&amp;IF($J7&lt;10,"0"&amp;$J7&amp;".",$J7&amp;".")&amp;IF($K7&lt;10,"0"&amp;$K7,$K7)))</f>
        <v/>
      </c>
      <c r="AR7" s="28" t="str">
        <f>IF($B7="","","No")</f>
        <v/>
      </c>
    </row>
    <row r="8" spans="1:44" ht="24.6" customHeight="1">
      <c r="A8" s="6">
        <v>2</v>
      </c>
      <c r="B8" s="15" ph="1"/>
      <c r="C8" s="16"/>
      <c r="D8" s="17"/>
      <c r="E8" s="18" t="str">
        <f t="shared" si="0"/>
        <v/>
      </c>
      <c r="F8" s="19" t="str">
        <f t="shared" ref="F8:F15" si="4">IF($N8&lt;&gt;18,$N8,IF($E8&lt;=5,"＊",IF($E8&lt;=8,"小低",IF($E8&lt;=11,"小高",IF($E8&lt;=14,"中学",IF($E8&lt;=17,"高校",$N8))))))</f>
        <v/>
      </c>
      <c r="G8" s="34" t="str">
        <f t="shared" ref="G8:G15" si="5">IF(B8="","","自由形")</f>
        <v/>
      </c>
      <c r="H8" s="11"/>
      <c r="I8" s="12"/>
      <c r="J8" s="13"/>
      <c r="K8" s="14"/>
      <c r="L8" s="38"/>
      <c r="N8" s="25" t="str">
        <f t="shared" ref="N8:N15" si="6">IF(E8&lt;=59,IF(E8&lt;=24,18,IF(E8&lt;=29,25,IF(E8&lt;=34,30,IF(E8&lt;=39,35,IF(E8&lt;=44,40,IF(E8&lt;=49,45,IF(E8&lt;=54,50,55))))))),IF(E8&lt;=64,60,IF(E8&lt;=69,65,IF(E8&lt;=74,70,IF(E8&lt;=79,75,IF(E8&lt;=84,80,IF(E8&lt;=89,85,IF(E8="","",90))))))))</f>
        <v/>
      </c>
      <c r="O8" s="25" t="str">
        <f t="shared" ref="O8:O15" si="7">IF($B8="","",$C$3&amp;$A8)</f>
        <v/>
      </c>
      <c r="P8" s="25" t="str">
        <f t="shared" ref="P8:P15" si="8">IF($C8="","",IF($C8="男",1,2))</f>
        <v/>
      </c>
      <c r="Q8" s="25" t="str">
        <f t="shared" ref="Q8:Q15" si="9">IF($B8="","",$B8)</f>
        <v/>
      </c>
      <c r="R8" s="25" t="str">
        <f t="shared" ref="R8:R15" si="10">ASC(PHONETIC($B8))</f>
        <v/>
      </c>
      <c r="S8" s="25" t="str">
        <f t="shared" ref="S8:S15" si="11">IF($B8="","",$C$3)</f>
        <v/>
      </c>
      <c r="T8" s="25" t="str">
        <f t="shared" si="1"/>
        <v/>
      </c>
      <c r="U8" s="25" t="str">
        <f t="shared" si="1"/>
        <v/>
      </c>
      <c r="V8" s="25" t="str">
        <f t="shared" ref="V8:V15" si="12">IF($B8="","",$C$2)</f>
        <v/>
      </c>
      <c r="W8" s="25" t="s">
        <v>17</v>
      </c>
      <c r="X8" s="25" t="s">
        <v>17</v>
      </c>
      <c r="Y8" s="25"/>
      <c r="Z8" s="25" t="str">
        <f t="shared" ref="Z8:Z15" si="13">IF(B8="","",ASC($H$2))</f>
        <v/>
      </c>
      <c r="AA8" s="25" t="s">
        <v>17</v>
      </c>
      <c r="AB8" s="25" t="str">
        <f t="shared" ref="AB8:AB15" si="14">IF($B8="","",1)</f>
        <v/>
      </c>
      <c r="AC8" s="25" t="s">
        <v>17</v>
      </c>
      <c r="AD8" s="25" t="str">
        <f t="shared" si="2"/>
        <v/>
      </c>
      <c r="AE8" s="26" t="str">
        <f t="shared" ref="AE8:AE15" si="15">IF($D8="","",$D8)</f>
        <v/>
      </c>
      <c r="AF8" s="25" t="str">
        <f t="shared" ref="AF8:AF15" si="16">IF($B8="","",0)</f>
        <v/>
      </c>
      <c r="AG8" s="25"/>
      <c r="AH8" s="25" t="str">
        <f t="shared" si="3"/>
        <v/>
      </c>
      <c r="AI8" s="25" t="str">
        <f t="shared" ref="AI8:AI15" si="17">IF($B8="","",0)</f>
        <v/>
      </c>
      <c r="AJ8" s="25" t="s">
        <v>17</v>
      </c>
      <c r="AK8" s="27" t="str">
        <f t="shared" ref="AK8:AK15" si="18">IF($N8&lt;=55,IF($N8=18,1,IF($N8=25,2,IF($N8=30,3,IF($N8=35,4,IF($N8=40,5,IF($N8=45,6,IF($N8=50,7,8))))))),IF($N8=60,9,IF($N8=65,10,IF($N8=70,11,IF($N8=75,12,IF($N8=80,13,IF($N8=85,14,IF($N8="","",15))))))))</f>
        <v/>
      </c>
      <c r="AL8" s="28" t="str">
        <f t="shared" ref="AL8:AL15" si="19">IF($G8="","",$G8)</f>
        <v/>
      </c>
      <c r="AM8" s="29" t="str">
        <f t="shared" ref="AM8:AM15" si="20">IF($H8="","",IF($H8&lt;100,"  "&amp;$H8&amp;"m",IF($H8&lt;1000," "&amp;$H8&amp;"m",$H8&amp;"m")))</f>
        <v/>
      </c>
      <c r="AN8" s="28" t="str">
        <f t="shared" ref="AN8:AN15" si="21">IF(AK8&gt;2,AK8,IF($E8&lt;=5,"",IF($E8&lt;=8,16,IF($E8&lt;=11,17,IF($E8&lt;=14,18,IF($E8&lt;=17,19,AK8))))))</f>
        <v/>
      </c>
      <c r="AO8" s="28" t="str">
        <f t="shared" ref="AO8:AO15" si="22">$O8</f>
        <v/>
      </c>
      <c r="AP8" s="28" t="str">
        <f t="shared" ref="AP8:AP15" si="23">$P8</f>
        <v/>
      </c>
      <c r="AQ8" s="28" t="str">
        <f t="shared" ref="AQ8:AQ15" si="24">IF($B8="","",IF(IF($I8="","   ",IF($I8&lt;10," "&amp;$I8&amp;":",$I8&amp;":"))&amp;IF($J8&lt;10,"0"&amp;$J8&amp;".",$J8&amp;".")&amp;IF($K8&lt;10,"0"&amp;$K8,$K8)="   0.0","99:99.99",IF($I8="","   ",IF($I8&lt;10," "&amp;$I8&amp;":",$I8&amp;":"))&amp;IF($J8&lt;10,"0"&amp;$J8&amp;".",$J8&amp;".")&amp;IF($K8&lt;10,"0"&amp;$K8,$K8)))</f>
        <v/>
      </c>
      <c r="AR8" s="28" t="str">
        <f t="shared" ref="AR8:AR15" si="25">IF($B8="","","No")</f>
        <v/>
      </c>
    </row>
    <row r="9" spans="1:44" ht="24.6" customHeight="1">
      <c r="A9" s="6">
        <v>3</v>
      </c>
      <c r="B9" s="15" ph="1"/>
      <c r="C9" s="16"/>
      <c r="D9" s="17"/>
      <c r="E9" s="18" t="str">
        <f t="shared" si="0"/>
        <v/>
      </c>
      <c r="F9" s="19" t="str">
        <f t="shared" si="4"/>
        <v/>
      </c>
      <c r="G9" s="34" t="str">
        <f t="shared" si="5"/>
        <v/>
      </c>
      <c r="H9" s="11"/>
      <c r="I9" s="12"/>
      <c r="J9" s="13"/>
      <c r="K9" s="14"/>
      <c r="L9" s="38"/>
      <c r="N9" s="25" t="str">
        <f t="shared" si="6"/>
        <v/>
      </c>
      <c r="O9" s="25" t="str">
        <f t="shared" si="7"/>
        <v/>
      </c>
      <c r="P9" s="25" t="str">
        <f t="shared" si="8"/>
        <v/>
      </c>
      <c r="Q9" s="25" t="str">
        <f t="shared" si="9"/>
        <v/>
      </c>
      <c r="R9" s="25" t="str">
        <f t="shared" si="10"/>
        <v/>
      </c>
      <c r="S9" s="25" t="str">
        <f t="shared" si="11"/>
        <v/>
      </c>
      <c r="T9" s="25" t="str">
        <f t="shared" si="1"/>
        <v/>
      </c>
      <c r="U9" s="25" t="str">
        <f t="shared" si="1"/>
        <v/>
      </c>
      <c r="V9" s="25" t="str">
        <f t="shared" si="12"/>
        <v/>
      </c>
      <c r="W9" s="25" t="s">
        <v>17</v>
      </c>
      <c r="X9" s="25" t="s">
        <v>17</v>
      </c>
      <c r="Y9" s="25"/>
      <c r="Z9" s="25" t="str">
        <f t="shared" si="13"/>
        <v/>
      </c>
      <c r="AA9" s="25" t="s">
        <v>17</v>
      </c>
      <c r="AB9" s="25" t="str">
        <f t="shared" si="14"/>
        <v/>
      </c>
      <c r="AC9" s="25" t="s">
        <v>17</v>
      </c>
      <c r="AD9" s="25" t="str">
        <f t="shared" si="2"/>
        <v/>
      </c>
      <c r="AE9" s="26" t="str">
        <f t="shared" si="15"/>
        <v/>
      </c>
      <c r="AF9" s="25" t="str">
        <f t="shared" si="16"/>
        <v/>
      </c>
      <c r="AG9" s="25"/>
      <c r="AH9" s="25" t="str">
        <f t="shared" si="3"/>
        <v/>
      </c>
      <c r="AI9" s="25" t="str">
        <f t="shared" si="17"/>
        <v/>
      </c>
      <c r="AJ9" s="25" t="s">
        <v>17</v>
      </c>
      <c r="AK9" s="27" t="str">
        <f t="shared" si="18"/>
        <v/>
      </c>
      <c r="AL9" s="28" t="str">
        <f t="shared" si="19"/>
        <v/>
      </c>
      <c r="AM9" s="29" t="str">
        <f t="shared" si="20"/>
        <v/>
      </c>
      <c r="AN9" s="28" t="str">
        <f t="shared" si="21"/>
        <v/>
      </c>
      <c r="AO9" s="28" t="str">
        <f t="shared" si="22"/>
        <v/>
      </c>
      <c r="AP9" s="28" t="str">
        <f t="shared" si="23"/>
        <v/>
      </c>
      <c r="AQ9" s="28" t="str">
        <f t="shared" si="24"/>
        <v/>
      </c>
      <c r="AR9" s="28" t="str">
        <f t="shared" si="25"/>
        <v/>
      </c>
    </row>
    <row r="10" spans="1:44" ht="24.6" customHeight="1">
      <c r="A10" s="6">
        <v>4</v>
      </c>
      <c r="B10" s="15" ph="1"/>
      <c r="C10" s="16"/>
      <c r="D10" s="17"/>
      <c r="E10" s="18" t="str">
        <f t="shared" si="0"/>
        <v/>
      </c>
      <c r="F10" s="19" t="str">
        <f t="shared" si="4"/>
        <v/>
      </c>
      <c r="G10" s="34" t="str">
        <f t="shared" si="5"/>
        <v/>
      </c>
      <c r="H10" s="11"/>
      <c r="I10" s="12"/>
      <c r="J10" s="13"/>
      <c r="K10" s="14"/>
      <c r="L10" s="38"/>
      <c r="N10" s="25" t="str">
        <f t="shared" si="6"/>
        <v/>
      </c>
      <c r="O10" s="25" t="str">
        <f t="shared" si="7"/>
        <v/>
      </c>
      <c r="P10" s="25" t="str">
        <f t="shared" si="8"/>
        <v/>
      </c>
      <c r="Q10" s="25" t="str">
        <f t="shared" si="9"/>
        <v/>
      </c>
      <c r="R10" s="25" t="str">
        <f t="shared" si="10"/>
        <v/>
      </c>
      <c r="S10" s="25" t="str">
        <f t="shared" si="11"/>
        <v/>
      </c>
      <c r="T10" s="25" t="str">
        <f t="shared" si="1"/>
        <v/>
      </c>
      <c r="U10" s="25" t="str">
        <f t="shared" si="1"/>
        <v/>
      </c>
      <c r="V10" s="25" t="str">
        <f t="shared" si="12"/>
        <v/>
      </c>
      <c r="W10" s="25" t="s">
        <v>17</v>
      </c>
      <c r="X10" s="25" t="s">
        <v>17</v>
      </c>
      <c r="Y10" s="25"/>
      <c r="Z10" s="25" t="str">
        <f t="shared" si="13"/>
        <v/>
      </c>
      <c r="AA10" s="25" t="s">
        <v>17</v>
      </c>
      <c r="AB10" s="25" t="str">
        <f t="shared" si="14"/>
        <v/>
      </c>
      <c r="AC10" s="25" t="s">
        <v>17</v>
      </c>
      <c r="AD10" s="25" t="str">
        <f t="shared" si="2"/>
        <v/>
      </c>
      <c r="AE10" s="26" t="str">
        <f t="shared" si="15"/>
        <v/>
      </c>
      <c r="AF10" s="25" t="str">
        <f t="shared" si="16"/>
        <v/>
      </c>
      <c r="AG10" s="25"/>
      <c r="AH10" s="25" t="str">
        <f t="shared" si="3"/>
        <v/>
      </c>
      <c r="AI10" s="25" t="str">
        <f t="shared" si="17"/>
        <v/>
      </c>
      <c r="AJ10" s="25" t="s">
        <v>17</v>
      </c>
      <c r="AK10" s="27" t="str">
        <f t="shared" si="18"/>
        <v/>
      </c>
      <c r="AL10" s="28" t="str">
        <f t="shared" si="19"/>
        <v/>
      </c>
      <c r="AM10" s="29" t="str">
        <f t="shared" si="20"/>
        <v/>
      </c>
      <c r="AN10" s="28" t="str">
        <f t="shared" si="21"/>
        <v/>
      </c>
      <c r="AO10" s="28" t="str">
        <f t="shared" si="22"/>
        <v/>
      </c>
      <c r="AP10" s="28" t="str">
        <f t="shared" si="23"/>
        <v/>
      </c>
      <c r="AQ10" s="28" t="str">
        <f t="shared" si="24"/>
        <v/>
      </c>
      <c r="AR10" s="28" t="str">
        <f t="shared" si="25"/>
        <v/>
      </c>
    </row>
    <row r="11" spans="1:44" ht="24.6" customHeight="1">
      <c r="A11" s="6">
        <v>5</v>
      </c>
      <c r="B11" s="20" ph="1"/>
      <c r="C11" s="16"/>
      <c r="D11" s="17"/>
      <c r="E11" s="18" t="str">
        <f t="shared" si="0"/>
        <v/>
      </c>
      <c r="F11" s="19" t="str">
        <f t="shared" si="4"/>
        <v/>
      </c>
      <c r="G11" s="34" t="str">
        <f t="shared" si="5"/>
        <v/>
      </c>
      <c r="H11" s="11"/>
      <c r="I11" s="12"/>
      <c r="J11" s="13"/>
      <c r="K11" s="14"/>
      <c r="L11" s="38"/>
      <c r="N11" s="25" t="str">
        <f t="shared" si="6"/>
        <v/>
      </c>
      <c r="O11" s="25" t="str">
        <f t="shared" si="7"/>
        <v/>
      </c>
      <c r="P11" s="25" t="str">
        <f t="shared" si="8"/>
        <v/>
      </c>
      <c r="Q11" s="25" t="str">
        <f t="shared" si="9"/>
        <v/>
      </c>
      <c r="R11" s="25" t="str">
        <f t="shared" si="10"/>
        <v/>
      </c>
      <c r="S11" s="25" t="str">
        <f t="shared" si="11"/>
        <v/>
      </c>
      <c r="T11" s="25" t="str">
        <f t="shared" si="1"/>
        <v/>
      </c>
      <c r="U11" s="25" t="str">
        <f t="shared" si="1"/>
        <v/>
      </c>
      <c r="V11" s="25" t="str">
        <f t="shared" si="12"/>
        <v/>
      </c>
      <c r="W11" s="25" t="s">
        <v>17</v>
      </c>
      <c r="X11" s="25" t="s">
        <v>17</v>
      </c>
      <c r="Y11" s="25"/>
      <c r="Z11" s="25" t="str">
        <f t="shared" si="13"/>
        <v/>
      </c>
      <c r="AA11" s="25" t="s">
        <v>17</v>
      </c>
      <c r="AB11" s="25" t="str">
        <f t="shared" si="14"/>
        <v/>
      </c>
      <c r="AC11" s="25" t="s">
        <v>17</v>
      </c>
      <c r="AD11" s="25" t="str">
        <f t="shared" si="2"/>
        <v/>
      </c>
      <c r="AE11" s="26" t="str">
        <f t="shared" si="15"/>
        <v/>
      </c>
      <c r="AF11" s="25" t="str">
        <f t="shared" si="16"/>
        <v/>
      </c>
      <c r="AG11" s="25"/>
      <c r="AH11" s="25" t="str">
        <f t="shared" si="3"/>
        <v/>
      </c>
      <c r="AI11" s="25" t="str">
        <f t="shared" si="17"/>
        <v/>
      </c>
      <c r="AJ11" s="25" t="s">
        <v>17</v>
      </c>
      <c r="AK11" s="27" t="str">
        <f t="shared" si="18"/>
        <v/>
      </c>
      <c r="AL11" s="28" t="str">
        <f t="shared" si="19"/>
        <v/>
      </c>
      <c r="AM11" s="29" t="str">
        <f t="shared" si="20"/>
        <v/>
      </c>
      <c r="AN11" s="28" t="str">
        <f t="shared" si="21"/>
        <v/>
      </c>
      <c r="AO11" s="28" t="str">
        <f t="shared" si="22"/>
        <v/>
      </c>
      <c r="AP11" s="28" t="str">
        <f t="shared" si="23"/>
        <v/>
      </c>
      <c r="AQ11" s="28" t="str">
        <f t="shared" si="24"/>
        <v/>
      </c>
      <c r="AR11" s="28" t="str">
        <f t="shared" si="25"/>
        <v/>
      </c>
    </row>
    <row r="12" spans="1:44" ht="24.6" customHeight="1">
      <c r="A12" s="6">
        <v>6</v>
      </c>
      <c r="B12" s="15" ph="1"/>
      <c r="C12" s="16"/>
      <c r="D12" s="17"/>
      <c r="E12" s="18" t="str">
        <f t="shared" si="0"/>
        <v/>
      </c>
      <c r="F12" s="19" t="str">
        <f t="shared" si="4"/>
        <v/>
      </c>
      <c r="G12" s="34" t="str">
        <f t="shared" si="5"/>
        <v/>
      </c>
      <c r="H12" s="11"/>
      <c r="I12" s="12"/>
      <c r="J12" s="13"/>
      <c r="K12" s="14"/>
      <c r="L12" s="38"/>
      <c r="N12" s="25" t="str">
        <f t="shared" si="6"/>
        <v/>
      </c>
      <c r="O12" s="25" t="str">
        <f t="shared" si="7"/>
        <v/>
      </c>
      <c r="P12" s="25" t="str">
        <f t="shared" si="8"/>
        <v/>
      </c>
      <c r="Q12" s="25" t="str">
        <f t="shared" si="9"/>
        <v/>
      </c>
      <c r="R12" s="25" t="str">
        <f t="shared" si="10"/>
        <v/>
      </c>
      <c r="S12" s="25" t="str">
        <f t="shared" si="11"/>
        <v/>
      </c>
      <c r="T12" s="25" t="str">
        <f t="shared" si="1"/>
        <v/>
      </c>
      <c r="U12" s="25" t="str">
        <f t="shared" si="1"/>
        <v/>
      </c>
      <c r="V12" s="25" t="str">
        <f t="shared" si="12"/>
        <v/>
      </c>
      <c r="W12" s="25" t="s">
        <v>17</v>
      </c>
      <c r="X12" s="25" t="s">
        <v>17</v>
      </c>
      <c r="Y12" s="25"/>
      <c r="Z12" s="25" t="str">
        <f t="shared" si="13"/>
        <v/>
      </c>
      <c r="AA12" s="25" t="s">
        <v>17</v>
      </c>
      <c r="AB12" s="25" t="str">
        <f t="shared" si="14"/>
        <v/>
      </c>
      <c r="AC12" s="25" t="s">
        <v>17</v>
      </c>
      <c r="AD12" s="25" t="str">
        <f t="shared" si="2"/>
        <v/>
      </c>
      <c r="AE12" s="26" t="str">
        <f t="shared" si="15"/>
        <v/>
      </c>
      <c r="AF12" s="25" t="str">
        <f t="shared" si="16"/>
        <v/>
      </c>
      <c r="AG12" s="25"/>
      <c r="AH12" s="25" t="str">
        <f t="shared" si="3"/>
        <v/>
      </c>
      <c r="AI12" s="25" t="str">
        <f t="shared" si="17"/>
        <v/>
      </c>
      <c r="AJ12" s="25" t="s">
        <v>17</v>
      </c>
      <c r="AK12" s="27" t="str">
        <f t="shared" si="18"/>
        <v/>
      </c>
      <c r="AL12" s="28" t="str">
        <f t="shared" si="19"/>
        <v/>
      </c>
      <c r="AM12" s="29" t="str">
        <f t="shared" si="20"/>
        <v/>
      </c>
      <c r="AN12" s="28" t="str">
        <f t="shared" si="21"/>
        <v/>
      </c>
      <c r="AO12" s="28" t="str">
        <f t="shared" si="22"/>
        <v/>
      </c>
      <c r="AP12" s="28" t="str">
        <f t="shared" si="23"/>
        <v/>
      </c>
      <c r="AQ12" s="28" t="str">
        <f t="shared" si="24"/>
        <v/>
      </c>
      <c r="AR12" s="28" t="str">
        <f t="shared" si="25"/>
        <v/>
      </c>
    </row>
    <row r="13" spans="1:44" ht="24.6" customHeight="1">
      <c r="A13" s="6">
        <v>7</v>
      </c>
      <c r="B13" s="15" ph="1"/>
      <c r="C13" s="16"/>
      <c r="D13" s="17"/>
      <c r="E13" s="18" t="str">
        <f t="shared" si="0"/>
        <v/>
      </c>
      <c r="F13" s="19" t="str">
        <f t="shared" si="4"/>
        <v/>
      </c>
      <c r="G13" s="34" t="str">
        <f t="shared" si="5"/>
        <v/>
      </c>
      <c r="H13" s="11"/>
      <c r="I13" s="12"/>
      <c r="J13" s="13"/>
      <c r="K13" s="14"/>
      <c r="L13" s="38"/>
      <c r="N13" s="25" t="str">
        <f t="shared" si="6"/>
        <v/>
      </c>
      <c r="O13" s="25" t="str">
        <f t="shared" si="7"/>
        <v/>
      </c>
      <c r="P13" s="25" t="str">
        <f t="shared" si="8"/>
        <v/>
      </c>
      <c r="Q13" s="25" t="str">
        <f t="shared" si="9"/>
        <v/>
      </c>
      <c r="R13" s="25" t="str">
        <f t="shared" si="10"/>
        <v/>
      </c>
      <c r="S13" s="25" t="str">
        <f t="shared" si="11"/>
        <v/>
      </c>
      <c r="T13" s="25" t="str">
        <f t="shared" si="1"/>
        <v/>
      </c>
      <c r="U13" s="25" t="str">
        <f t="shared" si="1"/>
        <v/>
      </c>
      <c r="V13" s="25" t="str">
        <f t="shared" si="12"/>
        <v/>
      </c>
      <c r="W13" s="25" t="s">
        <v>17</v>
      </c>
      <c r="X13" s="25" t="s">
        <v>17</v>
      </c>
      <c r="Y13" s="25"/>
      <c r="Z13" s="25" t="str">
        <f t="shared" si="13"/>
        <v/>
      </c>
      <c r="AA13" s="25" t="s">
        <v>17</v>
      </c>
      <c r="AB13" s="25" t="str">
        <f t="shared" si="14"/>
        <v/>
      </c>
      <c r="AC13" s="25" t="s">
        <v>17</v>
      </c>
      <c r="AD13" s="25" t="str">
        <f t="shared" si="2"/>
        <v/>
      </c>
      <c r="AE13" s="26" t="str">
        <f t="shared" si="15"/>
        <v/>
      </c>
      <c r="AF13" s="25" t="str">
        <f t="shared" si="16"/>
        <v/>
      </c>
      <c r="AG13" s="25"/>
      <c r="AH13" s="25" t="str">
        <f t="shared" si="3"/>
        <v/>
      </c>
      <c r="AI13" s="25" t="str">
        <f t="shared" si="17"/>
        <v/>
      </c>
      <c r="AJ13" s="25" t="s">
        <v>17</v>
      </c>
      <c r="AK13" s="27" t="str">
        <f t="shared" si="18"/>
        <v/>
      </c>
      <c r="AL13" s="28" t="str">
        <f t="shared" si="19"/>
        <v/>
      </c>
      <c r="AM13" s="29" t="str">
        <f t="shared" si="20"/>
        <v/>
      </c>
      <c r="AN13" s="28" t="str">
        <f t="shared" si="21"/>
        <v/>
      </c>
      <c r="AO13" s="28" t="str">
        <f t="shared" si="22"/>
        <v/>
      </c>
      <c r="AP13" s="28" t="str">
        <f t="shared" si="23"/>
        <v/>
      </c>
      <c r="AQ13" s="28" t="str">
        <f t="shared" si="24"/>
        <v/>
      </c>
      <c r="AR13" s="28" t="str">
        <f t="shared" si="25"/>
        <v/>
      </c>
    </row>
    <row r="14" spans="1:44" ht="24.6" customHeight="1">
      <c r="A14" s="6">
        <v>8</v>
      </c>
      <c r="B14" s="15" ph="1"/>
      <c r="C14" s="16"/>
      <c r="D14" s="17"/>
      <c r="E14" s="18" t="str">
        <f t="shared" si="0"/>
        <v/>
      </c>
      <c r="F14" s="19" t="str">
        <f t="shared" si="4"/>
        <v/>
      </c>
      <c r="G14" s="34" t="str">
        <f t="shared" si="5"/>
        <v/>
      </c>
      <c r="H14" s="11"/>
      <c r="I14" s="12"/>
      <c r="J14" s="13"/>
      <c r="K14" s="14"/>
      <c r="L14" s="38"/>
      <c r="N14" s="25" t="str">
        <f t="shared" si="6"/>
        <v/>
      </c>
      <c r="O14" s="25" t="str">
        <f t="shared" si="7"/>
        <v/>
      </c>
      <c r="P14" s="25" t="str">
        <f t="shared" si="8"/>
        <v/>
      </c>
      <c r="Q14" s="25" t="str">
        <f t="shared" si="9"/>
        <v/>
      </c>
      <c r="R14" s="25" t="str">
        <f t="shared" si="10"/>
        <v/>
      </c>
      <c r="S14" s="25" t="str">
        <f t="shared" si="11"/>
        <v/>
      </c>
      <c r="T14" s="25" t="str">
        <f t="shared" si="1"/>
        <v/>
      </c>
      <c r="U14" s="25" t="str">
        <f t="shared" si="1"/>
        <v/>
      </c>
      <c r="V14" s="25" t="str">
        <f t="shared" si="12"/>
        <v/>
      </c>
      <c r="W14" s="25" t="s">
        <v>17</v>
      </c>
      <c r="X14" s="25" t="s">
        <v>17</v>
      </c>
      <c r="Y14" s="25"/>
      <c r="Z14" s="25" t="str">
        <f t="shared" si="13"/>
        <v/>
      </c>
      <c r="AA14" s="25" t="s">
        <v>17</v>
      </c>
      <c r="AB14" s="25" t="str">
        <f t="shared" si="14"/>
        <v/>
      </c>
      <c r="AC14" s="25" t="s">
        <v>17</v>
      </c>
      <c r="AD14" s="25" t="str">
        <f t="shared" si="2"/>
        <v/>
      </c>
      <c r="AE14" s="26" t="str">
        <f t="shared" si="15"/>
        <v/>
      </c>
      <c r="AF14" s="25" t="str">
        <f t="shared" si="16"/>
        <v/>
      </c>
      <c r="AG14" s="25"/>
      <c r="AH14" s="25" t="str">
        <f t="shared" si="3"/>
        <v/>
      </c>
      <c r="AI14" s="25" t="str">
        <f t="shared" si="17"/>
        <v/>
      </c>
      <c r="AJ14" s="25" t="s">
        <v>17</v>
      </c>
      <c r="AK14" s="27" t="str">
        <f t="shared" si="18"/>
        <v/>
      </c>
      <c r="AL14" s="28" t="str">
        <f t="shared" si="19"/>
        <v/>
      </c>
      <c r="AM14" s="29" t="str">
        <f t="shared" si="20"/>
        <v/>
      </c>
      <c r="AN14" s="28" t="str">
        <f t="shared" si="21"/>
        <v/>
      </c>
      <c r="AO14" s="28" t="str">
        <f t="shared" si="22"/>
        <v/>
      </c>
      <c r="AP14" s="28" t="str">
        <f t="shared" si="23"/>
        <v/>
      </c>
      <c r="AQ14" s="28" t="str">
        <f t="shared" si="24"/>
        <v/>
      </c>
      <c r="AR14" s="28" t="str">
        <f t="shared" si="25"/>
        <v/>
      </c>
    </row>
    <row r="15" spans="1:44" ht="24.6" customHeight="1">
      <c r="A15" s="6">
        <v>9</v>
      </c>
      <c r="B15" s="15" ph="1"/>
      <c r="C15" s="16"/>
      <c r="D15" s="17"/>
      <c r="E15" s="18" t="str">
        <f t="shared" si="0"/>
        <v/>
      </c>
      <c r="F15" s="19" t="str">
        <f t="shared" si="4"/>
        <v/>
      </c>
      <c r="G15" s="34" t="str">
        <f t="shared" si="5"/>
        <v/>
      </c>
      <c r="H15" s="11"/>
      <c r="I15" s="12"/>
      <c r="J15" s="13"/>
      <c r="K15" s="14"/>
      <c r="L15" s="38"/>
      <c r="N15" s="25" t="str">
        <f t="shared" si="6"/>
        <v/>
      </c>
      <c r="O15" s="25" t="str">
        <f t="shared" si="7"/>
        <v/>
      </c>
      <c r="P15" s="25" t="str">
        <f t="shared" si="8"/>
        <v/>
      </c>
      <c r="Q15" s="25" t="str">
        <f t="shared" si="9"/>
        <v/>
      </c>
      <c r="R15" s="25" t="str">
        <f t="shared" si="10"/>
        <v/>
      </c>
      <c r="S15" s="25" t="str">
        <f t="shared" si="11"/>
        <v/>
      </c>
      <c r="T15" s="25" t="str">
        <f t="shared" si="1"/>
        <v/>
      </c>
      <c r="U15" s="25" t="str">
        <f t="shared" si="1"/>
        <v/>
      </c>
      <c r="V15" s="25" t="str">
        <f t="shared" si="12"/>
        <v/>
      </c>
      <c r="W15" s="25" t="s">
        <v>17</v>
      </c>
      <c r="X15" s="25" t="s">
        <v>17</v>
      </c>
      <c r="Y15" s="25"/>
      <c r="Z15" s="25" t="str">
        <f t="shared" si="13"/>
        <v/>
      </c>
      <c r="AA15" s="25" t="s">
        <v>17</v>
      </c>
      <c r="AB15" s="25" t="str">
        <f t="shared" si="14"/>
        <v/>
      </c>
      <c r="AC15" s="25" t="s">
        <v>17</v>
      </c>
      <c r="AD15" s="25" t="str">
        <f t="shared" si="2"/>
        <v/>
      </c>
      <c r="AE15" s="26" t="str">
        <f t="shared" si="15"/>
        <v/>
      </c>
      <c r="AF15" s="25" t="str">
        <f t="shared" si="16"/>
        <v/>
      </c>
      <c r="AG15" s="25"/>
      <c r="AH15" s="25" t="str">
        <f t="shared" si="3"/>
        <v/>
      </c>
      <c r="AI15" s="25" t="str">
        <f t="shared" si="17"/>
        <v/>
      </c>
      <c r="AJ15" s="25" t="s">
        <v>17</v>
      </c>
      <c r="AK15" s="27" t="str">
        <f t="shared" si="18"/>
        <v/>
      </c>
      <c r="AL15" s="28" t="str">
        <f t="shared" si="19"/>
        <v/>
      </c>
      <c r="AM15" s="29" t="str">
        <f t="shared" si="20"/>
        <v/>
      </c>
      <c r="AN15" s="28" t="str">
        <f t="shared" si="21"/>
        <v/>
      </c>
      <c r="AO15" s="28" t="str">
        <f t="shared" si="22"/>
        <v/>
      </c>
      <c r="AP15" s="28" t="str">
        <f t="shared" si="23"/>
        <v/>
      </c>
      <c r="AQ15" s="28" t="str">
        <f t="shared" si="24"/>
        <v/>
      </c>
      <c r="AR15" s="28" t="str">
        <f t="shared" si="25"/>
        <v/>
      </c>
    </row>
    <row r="16" spans="1:44" ht="12.75" hidden="1" customHeight="1"/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  <row r="22" ht="12.75" hidden="1" customHeight="1"/>
    <row r="23" ht="12.75" hidden="1" customHeight="1"/>
    <row r="24" ht="12.75" hidden="1" customHeight="1"/>
    <row r="25" ht="12.75" hidden="1" customHeight="1"/>
    <row r="26" ht="12.75" hidden="1" customHeight="1"/>
    <row r="27" ht="12.75" hidden="1" customHeight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</sheetData>
  <sheetProtection password="DEC0" sheet="1" objects="1" scenarios="1" selectLockedCells="1"/>
  <mergeCells count="20">
    <mergeCell ref="L4:L6"/>
    <mergeCell ref="H2:K2"/>
    <mergeCell ref="G1:K1"/>
    <mergeCell ref="H3:K3"/>
    <mergeCell ref="D4:D6"/>
    <mergeCell ref="E4:E6"/>
    <mergeCell ref="F4:F6"/>
    <mergeCell ref="C3:F3"/>
    <mergeCell ref="C2:F2"/>
    <mergeCell ref="C1:F1"/>
    <mergeCell ref="I5:K5"/>
    <mergeCell ref="A1:B1"/>
    <mergeCell ref="B4:B6"/>
    <mergeCell ref="A2:B2"/>
    <mergeCell ref="A3:B3"/>
    <mergeCell ref="H5:H6"/>
    <mergeCell ref="A4:A6"/>
    <mergeCell ref="G4:K4"/>
    <mergeCell ref="G5:G6"/>
    <mergeCell ref="C4:C6"/>
  </mergeCells>
  <phoneticPr fontId="12" alignment="distributed"/>
  <conditionalFormatting sqref="C10:C15">
    <cfRule type="cellIs" dxfId="4" priority="3" stopIfTrue="1" operator="equal">
      <formula>"男"</formula>
    </cfRule>
    <cfRule type="cellIs" dxfId="3" priority="4" stopIfTrue="1" operator="equal">
      <formula>"女"</formula>
    </cfRule>
  </conditionalFormatting>
  <conditionalFormatting sqref="E7:E15">
    <cfRule type="cellIs" dxfId="2" priority="5" stopIfTrue="1" operator="greaterThanOrEqual">
      <formula>95</formula>
    </cfRule>
  </conditionalFormatting>
  <conditionalFormatting sqref="C7:C9">
    <cfRule type="cellIs" dxfId="1" priority="1" stopIfTrue="1" operator="equal">
      <formula>"男"</formula>
    </cfRule>
    <cfRule type="cellIs" dxfId="0" priority="2" stopIfTrue="1" operator="equal">
      <formula>"女"</formula>
    </cfRule>
  </conditionalFormatting>
  <dataValidations count="8">
    <dataValidation type="whole" allowBlank="1" showInputMessage="1" showErrorMessage="1" sqref="K7:K15">
      <formula1>0</formula1>
      <formula2>99</formula2>
    </dataValidation>
    <dataValidation type="whole" allowBlank="1" showInputMessage="1" showErrorMessage="1" sqref="I7:J15">
      <formula1>0</formula1>
      <formula2>59</formula2>
    </dataValidation>
    <dataValidation type="date" operator="greaterThanOrEqual" allowBlank="1" showErrorMessage="1" errorTitle="生年月日入力エラー" error="日付として認識できる値を入力してください。_x000a_西暦年4桁/月2桁/日2桁_x000a_例：1975/06/04_x000a_(1900/1/1以前は入力できません。)" sqref="D7:D15">
      <formula1>1</formula1>
    </dataValidation>
    <dataValidation type="list" allowBlank="1" showErrorMessage="1" errorTitle="性別入力エラー" error="「男」または「女」を入力してください。" sqref="C7:C15">
      <formula1>"男,女"</formula1>
    </dataValidation>
    <dataValidation imeMode="hiragana" allowBlank="1" showInputMessage="1" showErrorMessage="1" sqref="B7:B15"/>
    <dataValidation type="list" allowBlank="1" showInputMessage="1" showErrorMessage="1" sqref="H7:H15">
      <formula1>"800,1500"</formula1>
    </dataValidation>
    <dataValidation type="textLength" imeMode="disabled" allowBlank="1" showInputMessage="1" showErrorMessage="1" promptTitle="個人ID入力" prompt="半角英数で入力してください。" sqref="L7:L15">
      <formula1>8</formula1>
      <formula2>8</formula2>
    </dataValidation>
    <dataValidation type="textLength" imeMode="disabled" allowBlank="1" showInputMessage="1" showErrorMessage="1" promptTitle="チームID入力" prompt="半角数字6桁で入力してください。（ハイフンは不要です。）" sqref="H2:K2">
      <formula1>5</formula1>
      <formula2>6</formula2>
    </dataValidation>
  </dataValidations>
  <printOptions horizontalCentered="1"/>
  <pageMargins left="0.78740157480314965" right="0.78740157480314965" top="0.59055118110236227" bottom="0.59055118110236227" header="0.39370078740157483" footer="0"/>
  <pageSetup paperSize="9" orientation="portrait" verticalDpi="1200"/>
  <headerFooter alignWithMargins="0">
    <oddHeader>&amp;R&amp;"ＭＳ ゴシック,標準"&amp;10&amp;F</oddHeader>
  </headerFooter>
  <ignoredErrors>
    <ignoredError sqref="G7:G15" unlockedFormula="1"/>
    <ignoredError sqref="AE7:AE15" 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取扱説明書</vt:lpstr>
      <vt:lpstr>個人種目</vt:lpstr>
      <vt:lpstr>個人種目!Print_Area</vt:lpstr>
      <vt:lpstr>個人種目!Print_Titles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湘南マスターズ長距離申し込み</dc:title>
  <dc:creator>OKAZAKI,Hajime</dc:creator>
  <cp:lastModifiedBy>HAJIME OKAZAKI</cp:lastModifiedBy>
  <cp:revision>1</cp:revision>
  <cp:lastPrinted>2016-06-15T07:19:37Z</cp:lastPrinted>
  <dcterms:created xsi:type="dcterms:W3CDTF">1998-07-27T00:41:38Z</dcterms:created>
  <dcterms:modified xsi:type="dcterms:W3CDTF">2022-03-29T00:13:56Z</dcterms:modified>
</cp:coreProperties>
</file>