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ffai\Downloads\"/>
    </mc:Choice>
  </mc:AlternateContent>
  <xr:revisionPtr revIDLastSave="0" documentId="8_{B0458A01-A1D9-49F5-B0F2-2449C625E854}" xr6:coauthVersionLast="47" xr6:coauthVersionMax="47" xr10:uidLastSave="{00000000-0000-0000-0000-000000000000}"/>
  <workbookProtection workbookAlgorithmName="SHA-512" workbookHashValue="72/kItlzMQT2uEzrTfLm7ahPqaVxxpLuo1v9hd/+s4uqxarIh2c50nFn16pBD+pgX8WEdpv4E+3z2x7980QFdA==" workbookSaltValue="clKiicIHAfSz+n4w2OWtSQ==" workbookSpinCount="100000" lockStructure="1"/>
  <bookViews>
    <workbookView xWindow="2268" yWindow="2268" windowWidth="17280" windowHeight="8880" tabRatio="650" xr2:uid="{00000000-000D-0000-FFFF-FFFF00000000}"/>
  </bookViews>
  <sheets>
    <sheet name="申込書" sheetId="1" r:id="rId1"/>
    <sheet name="申込一覧表" sheetId="2" r:id="rId2"/>
    <sheet name="リレーオーダー用紙" sheetId="15" r:id="rId3"/>
    <sheet name="メール" sheetId="9" state="hidden" r:id="rId4"/>
    <sheet name="団体" sheetId="7" state="hidden" r:id="rId5"/>
    <sheet name="所属1" sheetId="11" state="hidden" r:id="rId6"/>
    <sheet name="選手" sheetId="12" state="hidden" r:id="rId7"/>
    <sheet name="チーム" sheetId="16" state="hidden" r:id="rId8"/>
    <sheet name="エントリー" sheetId="13" state="hidden" r:id="rId9"/>
  </sheets>
  <definedNames>
    <definedName name="_xlnm.Print_Area" localSheetId="2">リレーオーダー用紙!$A$1:$K$77</definedName>
    <definedName name="_xlnm.Print_Area" localSheetId="1">申込一覧表!$A$1:$Q$147</definedName>
    <definedName name="_xlnm.Print_Area" localSheetId="0">申込書!$A$1:$Z$69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8" i="2" l="1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6" i="2"/>
  <c r="AE149" i="2"/>
  <c r="AE76" i="2"/>
  <c r="AE77" i="2"/>
  <c r="AD6" i="2"/>
  <c r="AS14" i="2" l="1"/>
  <c r="AS6" i="2" l="1"/>
  <c r="AD14" i="2"/>
  <c r="AO148" i="2"/>
  <c r="AA4" i="1"/>
  <c r="AA5" i="1" l="1"/>
  <c r="A2" i="11" s="1"/>
  <c r="Q3" i="7"/>
  <c r="P3" i="7"/>
  <c r="O3" i="7"/>
  <c r="N3" i="7"/>
  <c r="A2" i="2"/>
  <c r="AP7" i="2"/>
  <c r="B145" i="13" s="1"/>
  <c r="AP8" i="2"/>
  <c r="AP9" i="2"/>
  <c r="AP10" i="2"/>
  <c r="AP11" i="2"/>
  <c r="AP12" i="2"/>
  <c r="AP13" i="2"/>
  <c r="B151" i="13" s="1"/>
  <c r="AP14" i="2"/>
  <c r="AP15" i="2"/>
  <c r="B153" i="13" s="1"/>
  <c r="AP16" i="2"/>
  <c r="AP17" i="2"/>
  <c r="AP18" i="2"/>
  <c r="AP19" i="2"/>
  <c r="B157" i="13" s="1"/>
  <c r="AP20" i="2"/>
  <c r="AP21" i="2"/>
  <c r="AP22" i="2"/>
  <c r="AP23" i="2"/>
  <c r="AP24" i="2"/>
  <c r="AP25" i="2"/>
  <c r="AP26" i="2"/>
  <c r="AP27" i="2"/>
  <c r="B165" i="13" s="1"/>
  <c r="AP28" i="2"/>
  <c r="AP29" i="2"/>
  <c r="AP30" i="2"/>
  <c r="AP31" i="2"/>
  <c r="AP32" i="2"/>
  <c r="AP33" i="2"/>
  <c r="AP34" i="2"/>
  <c r="AP35" i="2"/>
  <c r="B173" i="13" s="1"/>
  <c r="AP36" i="2"/>
  <c r="AP37" i="2"/>
  <c r="B175" i="13" s="1"/>
  <c r="AP38" i="2"/>
  <c r="AP39" i="2"/>
  <c r="AP40" i="2"/>
  <c r="AP41" i="2"/>
  <c r="AP42" i="2"/>
  <c r="AP43" i="2"/>
  <c r="B181" i="13" s="1"/>
  <c r="AP44" i="2"/>
  <c r="AP45" i="2"/>
  <c r="B183" i="13" s="1"/>
  <c r="AP46" i="2"/>
  <c r="AP47" i="2"/>
  <c r="AP48" i="2"/>
  <c r="AP49" i="2"/>
  <c r="AP50" i="2"/>
  <c r="AP51" i="2"/>
  <c r="B189" i="13" s="1"/>
  <c r="AP52" i="2"/>
  <c r="AP53" i="2"/>
  <c r="B191" i="13" s="1"/>
  <c r="AP54" i="2"/>
  <c r="AP55" i="2"/>
  <c r="AP56" i="2"/>
  <c r="AP57" i="2"/>
  <c r="AP58" i="2"/>
  <c r="AP59" i="2"/>
  <c r="B197" i="13" s="1"/>
  <c r="AP60" i="2"/>
  <c r="AP61" i="2"/>
  <c r="B199" i="13" s="1"/>
  <c r="AP62" i="2"/>
  <c r="AP63" i="2"/>
  <c r="AP64" i="2"/>
  <c r="AP65" i="2"/>
  <c r="AP66" i="2"/>
  <c r="AP67" i="2"/>
  <c r="AP68" i="2"/>
  <c r="AP69" i="2"/>
  <c r="B207" i="13" s="1"/>
  <c r="AP70" i="2"/>
  <c r="AP71" i="2"/>
  <c r="AP72" i="2"/>
  <c r="AP73" i="2"/>
  <c r="AP74" i="2"/>
  <c r="AP75" i="2"/>
  <c r="B213" i="13" s="1"/>
  <c r="AP76" i="2"/>
  <c r="AP78" i="2"/>
  <c r="AP79" i="2"/>
  <c r="B217" i="13" s="1"/>
  <c r="AP80" i="2"/>
  <c r="AP81" i="2"/>
  <c r="AP82" i="2"/>
  <c r="AP83" i="2"/>
  <c r="B221" i="13" s="1"/>
  <c r="AP84" i="2"/>
  <c r="AP85" i="2"/>
  <c r="B223" i="13" s="1"/>
  <c r="AP86" i="2"/>
  <c r="AP87" i="2"/>
  <c r="AP88" i="2"/>
  <c r="AP89" i="2"/>
  <c r="AP90" i="2"/>
  <c r="AP91" i="2"/>
  <c r="B229" i="13" s="1"/>
  <c r="AP92" i="2"/>
  <c r="AP93" i="2"/>
  <c r="B231" i="13" s="1"/>
  <c r="AP94" i="2"/>
  <c r="AP95" i="2"/>
  <c r="AP96" i="2"/>
  <c r="AP97" i="2"/>
  <c r="AP98" i="2"/>
  <c r="AP99" i="2"/>
  <c r="B237" i="13" s="1"/>
  <c r="AP100" i="2"/>
  <c r="AP101" i="2"/>
  <c r="AP102" i="2"/>
  <c r="AP103" i="2"/>
  <c r="AP104" i="2"/>
  <c r="AP105" i="2"/>
  <c r="AP106" i="2"/>
  <c r="AP107" i="2"/>
  <c r="B245" i="13" s="1"/>
  <c r="AP108" i="2"/>
  <c r="AP109" i="2"/>
  <c r="B247" i="13" s="1"/>
  <c r="AP110" i="2"/>
  <c r="AP111" i="2"/>
  <c r="AP112" i="2"/>
  <c r="AP113" i="2"/>
  <c r="AP114" i="2"/>
  <c r="AP115" i="2"/>
  <c r="B253" i="13" s="1"/>
  <c r="AP116" i="2"/>
  <c r="AP117" i="2"/>
  <c r="B255" i="13" s="1"/>
  <c r="AP118" i="2"/>
  <c r="AP119" i="2"/>
  <c r="AP120" i="2"/>
  <c r="AP121" i="2"/>
  <c r="AP122" i="2"/>
  <c r="AP123" i="2"/>
  <c r="B261" i="13" s="1"/>
  <c r="AP124" i="2"/>
  <c r="AP125" i="2"/>
  <c r="B263" i="13" s="1"/>
  <c r="AP126" i="2"/>
  <c r="AP127" i="2"/>
  <c r="AP128" i="2"/>
  <c r="AP129" i="2"/>
  <c r="AP130" i="2"/>
  <c r="AP131" i="2"/>
  <c r="B269" i="13" s="1"/>
  <c r="AP132" i="2"/>
  <c r="AP133" i="2"/>
  <c r="AP134" i="2"/>
  <c r="AP135" i="2"/>
  <c r="AP136" i="2"/>
  <c r="AP137" i="2"/>
  <c r="AP138" i="2"/>
  <c r="AP139" i="2"/>
  <c r="AP140" i="2"/>
  <c r="AP141" i="2"/>
  <c r="B279" i="13" s="1"/>
  <c r="AP142" i="2"/>
  <c r="AP143" i="2"/>
  <c r="AP144" i="2"/>
  <c r="AP145" i="2"/>
  <c r="AP146" i="2"/>
  <c r="AP147" i="2"/>
  <c r="B285" i="13" s="1"/>
  <c r="AP6" i="2"/>
  <c r="B7" i="13"/>
  <c r="B8" i="13"/>
  <c r="B9" i="13"/>
  <c r="B10" i="13"/>
  <c r="B15" i="13"/>
  <c r="B18" i="13"/>
  <c r="B31" i="13"/>
  <c r="B34" i="13"/>
  <c r="B42" i="13"/>
  <c r="B47" i="13"/>
  <c r="B50" i="13"/>
  <c r="B55" i="13"/>
  <c r="B58" i="13"/>
  <c r="B63" i="13"/>
  <c r="B66" i="13"/>
  <c r="B71" i="13"/>
  <c r="B74" i="13"/>
  <c r="B77" i="13"/>
  <c r="B79" i="13"/>
  <c r="B80" i="13"/>
  <c r="B82" i="13"/>
  <c r="B87" i="13"/>
  <c r="B90" i="13"/>
  <c r="B95" i="13"/>
  <c r="B98" i="13"/>
  <c r="B103" i="13"/>
  <c r="B106" i="13"/>
  <c r="B114" i="13"/>
  <c r="B119" i="13"/>
  <c r="B122" i="13"/>
  <c r="B127" i="13"/>
  <c r="B130" i="13"/>
  <c r="B135" i="13"/>
  <c r="B143" i="13"/>
  <c r="G58" i="16"/>
  <c r="Q17" i="2"/>
  <c r="Q6" i="2"/>
  <c r="AE6" i="2" s="1"/>
  <c r="D428" i="13" s="1"/>
  <c r="AS35" i="2"/>
  <c r="AS36" i="2"/>
  <c r="C32" i="13" s="1"/>
  <c r="AS37" i="2"/>
  <c r="AS38" i="2"/>
  <c r="C34" i="13" s="1"/>
  <c r="P78" i="2"/>
  <c r="BA78" i="2" s="1"/>
  <c r="G500" i="13" s="1"/>
  <c r="P79" i="2"/>
  <c r="P80" i="2"/>
  <c r="BA80" i="2" s="1"/>
  <c r="G502" i="13" s="1"/>
  <c r="P81" i="2"/>
  <c r="BA81" i="2" s="1"/>
  <c r="G503" i="13" s="1"/>
  <c r="P82" i="2"/>
  <c r="BA82" i="2" s="1"/>
  <c r="G504" i="13" s="1"/>
  <c r="P83" i="2"/>
  <c r="BA83" i="2" s="1"/>
  <c r="G505" i="13" s="1"/>
  <c r="P84" i="2"/>
  <c r="BA84" i="2" s="1"/>
  <c r="G506" i="13" s="1"/>
  <c r="P85" i="2"/>
  <c r="BA85" i="2" s="1"/>
  <c r="G507" i="13" s="1"/>
  <c r="P86" i="2"/>
  <c r="BA86" i="2" s="1"/>
  <c r="P87" i="2"/>
  <c r="BA87" i="2" s="1"/>
  <c r="G509" i="13" s="1"/>
  <c r="P88" i="2"/>
  <c r="BA88" i="2" s="1"/>
  <c r="G510" i="13" s="1"/>
  <c r="P89" i="2"/>
  <c r="BA89" i="2" s="1"/>
  <c r="G511" i="13" s="1"/>
  <c r="P90" i="2"/>
  <c r="BA90" i="2" s="1"/>
  <c r="G512" i="13" s="1"/>
  <c r="P91" i="2"/>
  <c r="BA91" i="2" s="1"/>
  <c r="G513" i="13" s="1"/>
  <c r="P92" i="2"/>
  <c r="BA92" i="2" s="1"/>
  <c r="G514" i="13" s="1"/>
  <c r="P93" i="2"/>
  <c r="BA93" i="2" s="1"/>
  <c r="G515" i="13" s="1"/>
  <c r="P94" i="2"/>
  <c r="BA94" i="2" s="1"/>
  <c r="G516" i="13" s="1"/>
  <c r="P95" i="2"/>
  <c r="BA95" i="2" s="1"/>
  <c r="G517" i="13" s="1"/>
  <c r="P96" i="2"/>
  <c r="BA96" i="2" s="1"/>
  <c r="G518" i="13" s="1"/>
  <c r="P97" i="2"/>
  <c r="BA97" i="2" s="1"/>
  <c r="G519" i="13" s="1"/>
  <c r="P98" i="2"/>
  <c r="BA98" i="2" s="1"/>
  <c r="G520" i="13" s="1"/>
  <c r="P99" i="2"/>
  <c r="P100" i="2"/>
  <c r="BA100" i="2" s="1"/>
  <c r="G522" i="13" s="1"/>
  <c r="P101" i="2"/>
  <c r="BA101" i="2" s="1"/>
  <c r="G523" i="13" s="1"/>
  <c r="P102" i="2"/>
  <c r="BA102" i="2" s="1"/>
  <c r="G524" i="13" s="1"/>
  <c r="P103" i="2"/>
  <c r="P104" i="2"/>
  <c r="BA104" i="2" s="1"/>
  <c r="G526" i="13" s="1"/>
  <c r="P105" i="2"/>
  <c r="BA105" i="2" s="1"/>
  <c r="G527" i="13" s="1"/>
  <c r="P106" i="2"/>
  <c r="BA106" i="2" s="1"/>
  <c r="G528" i="13" s="1"/>
  <c r="P107" i="2"/>
  <c r="P108" i="2"/>
  <c r="BA108" i="2" s="1"/>
  <c r="G530" i="13" s="1"/>
  <c r="P33" i="2"/>
  <c r="P34" i="2"/>
  <c r="P35" i="2"/>
  <c r="BA35" i="2" s="1"/>
  <c r="G457" i="13" s="1"/>
  <c r="P36" i="2"/>
  <c r="BA36" i="2" s="1"/>
  <c r="G458" i="13" s="1"/>
  <c r="P37" i="2"/>
  <c r="P38" i="2"/>
  <c r="BA38" i="2" s="1"/>
  <c r="G460" i="13" s="1"/>
  <c r="P39" i="2"/>
  <c r="P40" i="2"/>
  <c r="BA40" i="2" s="1"/>
  <c r="G462" i="13" s="1"/>
  <c r="P41" i="2"/>
  <c r="P42" i="2"/>
  <c r="P43" i="2"/>
  <c r="P44" i="2"/>
  <c r="BA44" i="2" s="1"/>
  <c r="G466" i="13" s="1"/>
  <c r="P45" i="2"/>
  <c r="P46" i="2"/>
  <c r="P47" i="2"/>
  <c r="BA47" i="2" s="1"/>
  <c r="G469" i="13" s="1"/>
  <c r="P48" i="2"/>
  <c r="P49" i="2"/>
  <c r="BA49" i="2" s="1"/>
  <c r="G471" i="13" s="1"/>
  <c r="P50" i="2"/>
  <c r="P51" i="2"/>
  <c r="P52" i="2"/>
  <c r="BA52" i="2" s="1"/>
  <c r="G474" i="13" s="1"/>
  <c r="P53" i="2"/>
  <c r="BA53" i="2" s="1"/>
  <c r="G475" i="13" s="1"/>
  <c r="P54" i="2"/>
  <c r="P55" i="2"/>
  <c r="BA55" i="2" s="1"/>
  <c r="G477" i="13" s="1"/>
  <c r="P56" i="2"/>
  <c r="P57" i="2"/>
  <c r="BA57" i="2" s="1"/>
  <c r="G479" i="13" s="1"/>
  <c r="P58" i="2"/>
  <c r="BA58" i="2" s="1"/>
  <c r="G480" i="13" s="1"/>
  <c r="P59" i="2"/>
  <c r="BA59" i="2" s="1"/>
  <c r="G481" i="13" s="1"/>
  <c r="P60" i="2"/>
  <c r="BA60" i="2" s="1"/>
  <c r="G482" i="13" s="1"/>
  <c r="P61" i="2"/>
  <c r="P62" i="2"/>
  <c r="P63" i="2"/>
  <c r="BA63" i="2" s="1"/>
  <c r="G485" i="13" s="1"/>
  <c r="P64" i="2"/>
  <c r="BA64" i="2" s="1"/>
  <c r="G486" i="13" s="1"/>
  <c r="P65" i="2"/>
  <c r="BA65" i="2" s="1"/>
  <c r="G487" i="13" s="1"/>
  <c r="P66" i="2"/>
  <c r="P67" i="2"/>
  <c r="BA67" i="2" s="1"/>
  <c r="G489" i="13" s="1"/>
  <c r="P68" i="2"/>
  <c r="P69" i="2"/>
  <c r="P70" i="2"/>
  <c r="BA70" i="2" s="1"/>
  <c r="P71" i="2"/>
  <c r="BA71" i="2" s="1"/>
  <c r="G493" i="13" s="1"/>
  <c r="P72" i="2"/>
  <c r="BA72" i="2" s="1"/>
  <c r="G494" i="13" s="1"/>
  <c r="P73" i="2"/>
  <c r="P74" i="2"/>
  <c r="BA74" i="2" s="1"/>
  <c r="G496" i="13" s="1"/>
  <c r="P75" i="2"/>
  <c r="BA75" i="2" s="1"/>
  <c r="G497" i="13" s="1"/>
  <c r="P21" i="2"/>
  <c r="P22" i="2"/>
  <c r="BA22" i="2" s="1"/>
  <c r="G444" i="13" s="1"/>
  <c r="P23" i="2"/>
  <c r="BA23" i="2" s="1"/>
  <c r="G445" i="13" s="1"/>
  <c r="P24" i="2"/>
  <c r="BA24" i="2" s="1"/>
  <c r="G446" i="13" s="1"/>
  <c r="P25" i="2"/>
  <c r="BA25" i="2" s="1"/>
  <c r="G447" i="13" s="1"/>
  <c r="P26" i="2"/>
  <c r="P27" i="2"/>
  <c r="BA27" i="2" s="1"/>
  <c r="G449" i="13" s="1"/>
  <c r="P28" i="2"/>
  <c r="BA28" i="2" s="1"/>
  <c r="G450" i="13" s="1"/>
  <c r="P29" i="2"/>
  <c r="BA29" i="2" s="1"/>
  <c r="G451" i="13" s="1"/>
  <c r="P30" i="2"/>
  <c r="BA30" i="2" s="1"/>
  <c r="P31" i="2"/>
  <c r="BA31" i="2" s="1"/>
  <c r="G453" i="13" s="1"/>
  <c r="P32" i="2"/>
  <c r="BA32" i="2" s="1"/>
  <c r="G454" i="13" s="1"/>
  <c r="P19" i="2"/>
  <c r="BA19" i="2" s="1"/>
  <c r="G441" i="13" s="1"/>
  <c r="P20" i="2"/>
  <c r="P18" i="2"/>
  <c r="BA18" i="2" s="1"/>
  <c r="G440" i="13" s="1"/>
  <c r="P17" i="2"/>
  <c r="BA17" i="2" s="1"/>
  <c r="G439" i="13" s="1"/>
  <c r="P16" i="2"/>
  <c r="BA16" i="2" s="1"/>
  <c r="G438" i="13" s="1"/>
  <c r="P15" i="2"/>
  <c r="P14" i="2"/>
  <c r="BA14" i="2" s="1"/>
  <c r="G436" i="13" s="1"/>
  <c r="P13" i="2"/>
  <c r="BA13" i="2" s="1"/>
  <c r="G435" i="13" s="1"/>
  <c r="P12" i="2"/>
  <c r="P11" i="2"/>
  <c r="BA11" i="2" s="1"/>
  <c r="G433" i="13" s="1"/>
  <c r="P10" i="2"/>
  <c r="BA10" i="2" s="1"/>
  <c r="G432" i="13" s="1"/>
  <c r="P9" i="2"/>
  <c r="BA9" i="2" s="1"/>
  <c r="G431" i="13" s="1"/>
  <c r="P8" i="2"/>
  <c r="BA8" i="2" s="1"/>
  <c r="G430" i="13" s="1"/>
  <c r="P7" i="2"/>
  <c r="BA7" i="2" s="1"/>
  <c r="P109" i="2"/>
  <c r="P110" i="2"/>
  <c r="BA110" i="2" s="1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6" i="2"/>
  <c r="BA6" i="2"/>
  <c r="G428" i="13" s="1"/>
  <c r="R78" i="2"/>
  <c r="S78" i="2"/>
  <c r="T78" i="2"/>
  <c r="R79" i="2"/>
  <c r="S79" i="2"/>
  <c r="T79" i="2"/>
  <c r="R80" i="2"/>
  <c r="S80" i="2"/>
  <c r="T80" i="2"/>
  <c r="R81" i="2"/>
  <c r="S81" i="2"/>
  <c r="T81" i="2"/>
  <c r="R82" i="2"/>
  <c r="S82" i="2"/>
  <c r="T82" i="2"/>
  <c r="R83" i="2"/>
  <c r="S83" i="2"/>
  <c r="T83" i="2"/>
  <c r="R84" i="2"/>
  <c r="S84" i="2"/>
  <c r="T84" i="2"/>
  <c r="R85" i="2"/>
  <c r="S85" i="2"/>
  <c r="T85" i="2"/>
  <c r="R86" i="2"/>
  <c r="S86" i="2"/>
  <c r="T86" i="2"/>
  <c r="R87" i="2"/>
  <c r="S87" i="2"/>
  <c r="T87" i="2"/>
  <c r="R88" i="2"/>
  <c r="S88" i="2"/>
  <c r="T88" i="2"/>
  <c r="R89" i="2"/>
  <c r="S89" i="2"/>
  <c r="T89" i="2"/>
  <c r="R90" i="2"/>
  <c r="S90" i="2"/>
  <c r="T90" i="2"/>
  <c r="R91" i="2"/>
  <c r="S91" i="2"/>
  <c r="T91" i="2"/>
  <c r="R92" i="2"/>
  <c r="S92" i="2"/>
  <c r="T92" i="2"/>
  <c r="R93" i="2"/>
  <c r="S93" i="2"/>
  <c r="T93" i="2"/>
  <c r="R94" i="2"/>
  <c r="S94" i="2"/>
  <c r="T94" i="2"/>
  <c r="R95" i="2"/>
  <c r="S95" i="2"/>
  <c r="T95" i="2"/>
  <c r="R96" i="2"/>
  <c r="S96" i="2"/>
  <c r="T96" i="2"/>
  <c r="R97" i="2"/>
  <c r="S97" i="2"/>
  <c r="T97" i="2"/>
  <c r="R98" i="2"/>
  <c r="S98" i="2"/>
  <c r="T98" i="2"/>
  <c r="R99" i="2"/>
  <c r="S99" i="2"/>
  <c r="T99" i="2"/>
  <c r="R100" i="2"/>
  <c r="S100" i="2"/>
  <c r="T100" i="2"/>
  <c r="R101" i="2"/>
  <c r="S101" i="2"/>
  <c r="T101" i="2"/>
  <c r="R102" i="2"/>
  <c r="S102" i="2"/>
  <c r="T102" i="2"/>
  <c r="R103" i="2"/>
  <c r="S103" i="2"/>
  <c r="T103" i="2"/>
  <c r="R104" i="2"/>
  <c r="S104" i="2"/>
  <c r="T104" i="2"/>
  <c r="R105" i="2"/>
  <c r="S105" i="2"/>
  <c r="T105" i="2"/>
  <c r="R106" i="2"/>
  <c r="S106" i="2"/>
  <c r="T106" i="2"/>
  <c r="R107" i="2"/>
  <c r="S107" i="2"/>
  <c r="T107" i="2"/>
  <c r="R108" i="2"/>
  <c r="S108" i="2"/>
  <c r="T108" i="2"/>
  <c r="R109" i="2"/>
  <c r="S109" i="2"/>
  <c r="T109" i="2"/>
  <c r="R110" i="2"/>
  <c r="S110" i="2"/>
  <c r="T110" i="2"/>
  <c r="R111" i="2"/>
  <c r="S111" i="2"/>
  <c r="T111" i="2"/>
  <c r="R112" i="2"/>
  <c r="S112" i="2"/>
  <c r="T112" i="2"/>
  <c r="R113" i="2"/>
  <c r="S113" i="2"/>
  <c r="T113" i="2"/>
  <c r="R114" i="2"/>
  <c r="S114" i="2"/>
  <c r="T114" i="2"/>
  <c r="R115" i="2"/>
  <c r="S115" i="2"/>
  <c r="T115" i="2"/>
  <c r="R116" i="2"/>
  <c r="S116" i="2"/>
  <c r="T116" i="2"/>
  <c r="R117" i="2"/>
  <c r="S117" i="2"/>
  <c r="T117" i="2"/>
  <c r="R118" i="2"/>
  <c r="S118" i="2"/>
  <c r="T118" i="2"/>
  <c r="R119" i="2"/>
  <c r="S119" i="2"/>
  <c r="T119" i="2"/>
  <c r="R120" i="2"/>
  <c r="S120" i="2"/>
  <c r="T120" i="2"/>
  <c r="R121" i="2"/>
  <c r="S121" i="2"/>
  <c r="T121" i="2"/>
  <c r="R122" i="2"/>
  <c r="S122" i="2"/>
  <c r="T122" i="2"/>
  <c r="R123" i="2"/>
  <c r="S123" i="2"/>
  <c r="T123" i="2"/>
  <c r="R124" i="2"/>
  <c r="S124" i="2"/>
  <c r="T124" i="2"/>
  <c r="R125" i="2"/>
  <c r="S125" i="2"/>
  <c r="T125" i="2"/>
  <c r="R126" i="2"/>
  <c r="S126" i="2"/>
  <c r="T126" i="2"/>
  <c r="R127" i="2"/>
  <c r="S127" i="2"/>
  <c r="T127" i="2"/>
  <c r="R128" i="2"/>
  <c r="S128" i="2"/>
  <c r="T128" i="2"/>
  <c r="R129" i="2"/>
  <c r="S129" i="2"/>
  <c r="T129" i="2"/>
  <c r="R130" i="2"/>
  <c r="S130" i="2"/>
  <c r="T130" i="2"/>
  <c r="R131" i="2"/>
  <c r="S131" i="2"/>
  <c r="T131" i="2"/>
  <c r="R132" i="2"/>
  <c r="S132" i="2"/>
  <c r="T132" i="2"/>
  <c r="R133" i="2"/>
  <c r="S133" i="2"/>
  <c r="T133" i="2"/>
  <c r="R134" i="2"/>
  <c r="S134" i="2"/>
  <c r="T134" i="2"/>
  <c r="R135" i="2"/>
  <c r="S135" i="2"/>
  <c r="T135" i="2"/>
  <c r="R136" i="2"/>
  <c r="S136" i="2"/>
  <c r="T136" i="2"/>
  <c r="R137" i="2"/>
  <c r="S137" i="2"/>
  <c r="T137" i="2"/>
  <c r="R138" i="2"/>
  <c r="S138" i="2"/>
  <c r="T138" i="2"/>
  <c r="R139" i="2"/>
  <c r="S139" i="2"/>
  <c r="T139" i="2"/>
  <c r="R140" i="2"/>
  <c r="S140" i="2"/>
  <c r="T140" i="2"/>
  <c r="R141" i="2"/>
  <c r="S141" i="2"/>
  <c r="T141" i="2"/>
  <c r="R142" i="2"/>
  <c r="S142" i="2"/>
  <c r="T142" i="2"/>
  <c r="R143" i="2"/>
  <c r="S143" i="2"/>
  <c r="T143" i="2"/>
  <c r="R144" i="2"/>
  <c r="S144" i="2"/>
  <c r="T144" i="2"/>
  <c r="R145" i="2"/>
  <c r="S145" i="2"/>
  <c r="T145" i="2"/>
  <c r="R146" i="2"/>
  <c r="S146" i="2"/>
  <c r="T146" i="2"/>
  <c r="R147" i="2"/>
  <c r="S147" i="2"/>
  <c r="T147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R67" i="2"/>
  <c r="S67" i="2"/>
  <c r="T67" i="2"/>
  <c r="R68" i="2"/>
  <c r="S68" i="2"/>
  <c r="T68" i="2"/>
  <c r="R69" i="2"/>
  <c r="S69" i="2"/>
  <c r="T69" i="2"/>
  <c r="R70" i="2"/>
  <c r="S70" i="2"/>
  <c r="T70" i="2"/>
  <c r="R71" i="2"/>
  <c r="S71" i="2"/>
  <c r="T71" i="2"/>
  <c r="R72" i="2"/>
  <c r="S72" i="2"/>
  <c r="T72" i="2"/>
  <c r="R73" i="2"/>
  <c r="S73" i="2"/>
  <c r="T73" i="2"/>
  <c r="R74" i="2"/>
  <c r="S74" i="2"/>
  <c r="T74" i="2"/>
  <c r="R75" i="2"/>
  <c r="S75" i="2"/>
  <c r="T75" i="2"/>
  <c r="T6" i="2"/>
  <c r="U6" i="2"/>
  <c r="S6" i="2"/>
  <c r="R6" i="2"/>
  <c r="A32" i="13"/>
  <c r="A34" i="13"/>
  <c r="A37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67" i="13"/>
  <c r="A173" i="13"/>
  <c r="A174" i="13"/>
  <c r="A175" i="13"/>
  <c r="A176" i="13"/>
  <c r="A179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20" i="13"/>
  <c r="A227" i="13"/>
  <c r="A230" i="13"/>
  <c r="A231" i="13"/>
  <c r="A232" i="13"/>
  <c r="A233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99" i="13"/>
  <c r="A300" i="13"/>
  <c r="A304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1" i="13"/>
  <c r="A323" i="13"/>
  <c r="A325" i="13"/>
  <c r="A326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62" i="13"/>
  <c r="A365" i="13"/>
  <c r="A366" i="13"/>
  <c r="A369" i="13"/>
  <c r="A370" i="13"/>
  <c r="A371" i="13"/>
  <c r="A372" i="13"/>
  <c r="A373" i="13"/>
  <c r="A374" i="13"/>
  <c r="A375" i="13"/>
  <c r="A376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42" i="13"/>
  <c r="A443" i="13"/>
  <c r="A445" i="13"/>
  <c r="A446" i="13"/>
  <c r="A447" i="13"/>
  <c r="A448" i="13"/>
  <c r="A452" i="13"/>
  <c r="A453" i="13"/>
  <c r="A454" i="13"/>
  <c r="A456" i="13"/>
  <c r="A457" i="13"/>
  <c r="A459" i="13"/>
  <c r="A461" i="13"/>
  <c r="A462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516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38" i="16"/>
  <c r="J38" i="16" s="1"/>
  <c r="A39" i="16"/>
  <c r="F39" i="16" s="1"/>
  <c r="A40" i="16"/>
  <c r="A41" i="16"/>
  <c r="C41" i="16" s="1"/>
  <c r="A42" i="16"/>
  <c r="F42" i="16" s="1"/>
  <c r="A43" i="16"/>
  <c r="C43" i="16" s="1"/>
  <c r="A44" i="16"/>
  <c r="B44" i="16" s="1"/>
  <c r="A45" i="16"/>
  <c r="M45" i="16" s="1"/>
  <c r="A46" i="16"/>
  <c r="B46" i="16" s="1"/>
  <c r="A47" i="16"/>
  <c r="J47" i="16" s="1"/>
  <c r="A48" i="16"/>
  <c r="C48" i="16" s="1"/>
  <c r="A49" i="16"/>
  <c r="L49" i="16" s="1"/>
  <c r="A50" i="16"/>
  <c r="F50" i="16" s="1"/>
  <c r="A51" i="16"/>
  <c r="F51" i="16" s="1"/>
  <c r="A52" i="16"/>
  <c r="E52" i="16" s="1"/>
  <c r="A53" i="16"/>
  <c r="N53" i="16" s="1"/>
  <c r="A54" i="16"/>
  <c r="J54" i="16" s="1"/>
  <c r="A55" i="16"/>
  <c r="A56" i="16"/>
  <c r="L56" i="16" s="1"/>
  <c r="A57" i="16"/>
  <c r="L57" i="16" s="1"/>
  <c r="A58" i="16"/>
  <c r="M58" i="16" s="1"/>
  <c r="A59" i="16"/>
  <c r="A60" i="16"/>
  <c r="B60" i="16" s="1"/>
  <c r="A61" i="16"/>
  <c r="L61" i="16" s="1"/>
  <c r="A62" i="16"/>
  <c r="I62" i="16" s="1"/>
  <c r="A63" i="16"/>
  <c r="C63" i="16" s="1"/>
  <c r="A64" i="16"/>
  <c r="F64" i="16" s="1"/>
  <c r="A65" i="16"/>
  <c r="B65" i="16" s="1"/>
  <c r="A66" i="16"/>
  <c r="I66" i="16" s="1"/>
  <c r="A67" i="16"/>
  <c r="A68" i="16"/>
  <c r="F68" i="16" s="1"/>
  <c r="A69" i="16"/>
  <c r="L69" i="16" s="1"/>
  <c r="A70" i="16"/>
  <c r="K70" i="16" s="1"/>
  <c r="A71" i="16"/>
  <c r="A72" i="16"/>
  <c r="B72" i="16" s="1"/>
  <c r="A73" i="16"/>
  <c r="C73" i="16" s="1"/>
  <c r="A2" i="9"/>
  <c r="A1" i="15"/>
  <c r="C3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L6" i="15"/>
  <c r="P6" i="15"/>
  <c r="Q6" i="15"/>
  <c r="L7" i="15"/>
  <c r="P7" i="15"/>
  <c r="Q7" i="15"/>
  <c r="L8" i="15"/>
  <c r="P8" i="15"/>
  <c r="Q8" i="15"/>
  <c r="L9" i="15"/>
  <c r="P9" i="15"/>
  <c r="Q9" i="15"/>
  <c r="L10" i="15"/>
  <c r="P10" i="15"/>
  <c r="Q10" i="15"/>
  <c r="L11" i="15"/>
  <c r="P11" i="15"/>
  <c r="Q11" i="15"/>
  <c r="L12" i="15"/>
  <c r="P12" i="15"/>
  <c r="Q12" i="15"/>
  <c r="L13" i="15"/>
  <c r="P13" i="15"/>
  <c r="Q13" i="15"/>
  <c r="L14" i="15"/>
  <c r="P14" i="15"/>
  <c r="Q14" i="15"/>
  <c r="L15" i="15"/>
  <c r="P15" i="15"/>
  <c r="Q15" i="15"/>
  <c r="L16" i="15"/>
  <c r="P16" i="15"/>
  <c r="Q16" i="15"/>
  <c r="L17" i="15"/>
  <c r="P17" i="15"/>
  <c r="Q17" i="15"/>
  <c r="L18" i="15"/>
  <c r="P18" i="15"/>
  <c r="Q18" i="15"/>
  <c r="L19" i="15"/>
  <c r="P19" i="15"/>
  <c r="Q19" i="15"/>
  <c r="L20" i="15"/>
  <c r="P20" i="15"/>
  <c r="Q20" i="15"/>
  <c r="L21" i="15"/>
  <c r="P21" i="15"/>
  <c r="Q21" i="15"/>
  <c r="L22" i="15"/>
  <c r="P22" i="15"/>
  <c r="Q22" i="15"/>
  <c r="L23" i="15"/>
  <c r="P23" i="15"/>
  <c r="Q23" i="15"/>
  <c r="L24" i="15"/>
  <c r="P24" i="15"/>
  <c r="Q24" i="15"/>
  <c r="L25" i="15"/>
  <c r="P25" i="15"/>
  <c r="Q25" i="15"/>
  <c r="L26" i="15"/>
  <c r="P26" i="15"/>
  <c r="Q26" i="15"/>
  <c r="L27" i="15"/>
  <c r="P27" i="15"/>
  <c r="Q27" i="15"/>
  <c r="L28" i="15"/>
  <c r="P28" i="15"/>
  <c r="Q28" i="15"/>
  <c r="L29" i="15"/>
  <c r="P29" i="15"/>
  <c r="Q29" i="15"/>
  <c r="L30" i="15"/>
  <c r="P30" i="15"/>
  <c r="Q30" i="15"/>
  <c r="L31" i="15"/>
  <c r="P31" i="15"/>
  <c r="Q31" i="15"/>
  <c r="L32" i="15"/>
  <c r="P32" i="15"/>
  <c r="Q32" i="15"/>
  <c r="L33" i="15"/>
  <c r="P33" i="15"/>
  <c r="Q33" i="15"/>
  <c r="L34" i="15"/>
  <c r="P34" i="15"/>
  <c r="Q34" i="15"/>
  <c r="L35" i="15"/>
  <c r="P35" i="15"/>
  <c r="Q35" i="15"/>
  <c r="L36" i="15"/>
  <c r="P36" i="15"/>
  <c r="Q36" i="15"/>
  <c r="L37" i="15"/>
  <c r="P37" i="15"/>
  <c r="Q37" i="15"/>
  <c r="L38" i="15"/>
  <c r="P38" i="15"/>
  <c r="Q38" i="15"/>
  <c r="L39" i="15"/>
  <c r="P39" i="15"/>
  <c r="Q39" i="15"/>
  <c r="L40" i="15"/>
  <c r="P40" i="15"/>
  <c r="Q40" i="15"/>
  <c r="L41" i="15"/>
  <c r="P41" i="15"/>
  <c r="Q41" i="15"/>
  <c r="A42" i="15"/>
  <c r="B42" i="15"/>
  <c r="K42" i="15"/>
  <c r="C42" i="15" s="1"/>
  <c r="L42" i="15"/>
  <c r="N42" i="15"/>
  <c r="O42" i="15"/>
  <c r="P42" i="15"/>
  <c r="Q42" i="15"/>
  <c r="R42" i="15"/>
  <c r="S42" i="15"/>
  <c r="T42" i="15"/>
  <c r="U42" i="15"/>
  <c r="W42" i="15"/>
  <c r="X42" i="15"/>
  <c r="Y42" i="15"/>
  <c r="Z42" i="15"/>
  <c r="AB42" i="15"/>
  <c r="AC42" i="15"/>
  <c r="AD42" i="15"/>
  <c r="AE42" i="15"/>
  <c r="AF42" i="15"/>
  <c r="AG42" i="15"/>
  <c r="AH42" i="15"/>
  <c r="AI42" i="15"/>
  <c r="AK42" i="15"/>
  <c r="AL42" i="15" s="1"/>
  <c r="AM42" i="15"/>
  <c r="AN42" i="15"/>
  <c r="AO42" i="15"/>
  <c r="AP42" i="15"/>
  <c r="A43" i="15"/>
  <c r="B43" i="15"/>
  <c r="K43" i="15"/>
  <c r="C43" i="15" s="1"/>
  <c r="L43" i="15"/>
  <c r="N43" i="15"/>
  <c r="O43" i="15"/>
  <c r="P43" i="15"/>
  <c r="Q43" i="15"/>
  <c r="R43" i="15"/>
  <c r="S43" i="15"/>
  <c r="T43" i="15"/>
  <c r="U43" i="15"/>
  <c r="W43" i="15"/>
  <c r="X43" i="15"/>
  <c r="Y43" i="15"/>
  <c r="Z43" i="15"/>
  <c r="AB43" i="15"/>
  <c r="AC43" i="15"/>
  <c r="AD43" i="15"/>
  <c r="AE43" i="15"/>
  <c r="AF43" i="15"/>
  <c r="AG43" i="15"/>
  <c r="AH43" i="15"/>
  <c r="AI43" i="15"/>
  <c r="AK43" i="15"/>
  <c r="AL43" i="15" s="1"/>
  <c r="AM43" i="15"/>
  <c r="AN43" i="15"/>
  <c r="AO43" i="15"/>
  <c r="AP43" i="15"/>
  <c r="A44" i="15"/>
  <c r="B44" i="15"/>
  <c r="K44" i="15"/>
  <c r="C44" i="15" s="1"/>
  <c r="L44" i="15"/>
  <c r="N44" i="15"/>
  <c r="O44" i="15"/>
  <c r="P44" i="15"/>
  <c r="Q44" i="15"/>
  <c r="R44" i="15"/>
  <c r="S44" i="15"/>
  <c r="T44" i="15"/>
  <c r="U44" i="15"/>
  <c r="W44" i="15"/>
  <c r="X44" i="15"/>
  <c r="Y44" i="15"/>
  <c r="Z44" i="15"/>
  <c r="AB44" i="15"/>
  <c r="AC44" i="15"/>
  <c r="AD44" i="15"/>
  <c r="AE44" i="15"/>
  <c r="AF44" i="15"/>
  <c r="AG44" i="15"/>
  <c r="AH44" i="15"/>
  <c r="AI44" i="15"/>
  <c r="AK44" i="15"/>
  <c r="AL44" i="15" s="1"/>
  <c r="AM44" i="15"/>
  <c r="AN44" i="15"/>
  <c r="AO44" i="15"/>
  <c r="AP44" i="15"/>
  <c r="A45" i="15"/>
  <c r="B45" i="15"/>
  <c r="K45" i="15"/>
  <c r="C45" i="15" s="1"/>
  <c r="L45" i="15"/>
  <c r="N45" i="15"/>
  <c r="O45" i="15"/>
  <c r="P45" i="15"/>
  <c r="Q45" i="15"/>
  <c r="R45" i="15"/>
  <c r="S45" i="15"/>
  <c r="T45" i="15"/>
  <c r="U45" i="15"/>
  <c r="W45" i="15"/>
  <c r="X45" i="15"/>
  <c r="Y45" i="15"/>
  <c r="Z45" i="15"/>
  <c r="AB45" i="15"/>
  <c r="AC45" i="15"/>
  <c r="AD45" i="15"/>
  <c r="AE45" i="15"/>
  <c r="AF45" i="15"/>
  <c r="AG45" i="15"/>
  <c r="AH45" i="15"/>
  <c r="AI45" i="15"/>
  <c r="AK45" i="15"/>
  <c r="AL45" i="15" s="1"/>
  <c r="AM45" i="15"/>
  <c r="AN45" i="15"/>
  <c r="AO45" i="15"/>
  <c r="AP45" i="15"/>
  <c r="A46" i="15"/>
  <c r="B46" i="15"/>
  <c r="K46" i="15"/>
  <c r="C46" i="15" s="1"/>
  <c r="L46" i="15"/>
  <c r="N46" i="15"/>
  <c r="O46" i="15"/>
  <c r="P46" i="15"/>
  <c r="Q46" i="15"/>
  <c r="R46" i="15"/>
  <c r="S46" i="15"/>
  <c r="T46" i="15"/>
  <c r="U46" i="15"/>
  <c r="W46" i="15"/>
  <c r="X46" i="15"/>
  <c r="Y46" i="15"/>
  <c r="Z46" i="15"/>
  <c r="AB46" i="15"/>
  <c r="AC46" i="15"/>
  <c r="AD46" i="15"/>
  <c r="AE46" i="15"/>
  <c r="AF46" i="15"/>
  <c r="AG46" i="15"/>
  <c r="AH46" i="15"/>
  <c r="AI46" i="15"/>
  <c r="AK46" i="15"/>
  <c r="AL46" i="15" s="1"/>
  <c r="AM46" i="15"/>
  <c r="AN46" i="15"/>
  <c r="AO46" i="15"/>
  <c r="AP46" i="15"/>
  <c r="A47" i="15"/>
  <c r="B47" i="15"/>
  <c r="K47" i="15"/>
  <c r="C47" i="15" s="1"/>
  <c r="L47" i="15"/>
  <c r="N47" i="15"/>
  <c r="O47" i="15"/>
  <c r="P47" i="15"/>
  <c r="Q47" i="15"/>
  <c r="R47" i="15"/>
  <c r="S47" i="15"/>
  <c r="T47" i="15"/>
  <c r="U47" i="15"/>
  <c r="W47" i="15"/>
  <c r="X47" i="15"/>
  <c r="Y47" i="15"/>
  <c r="Z47" i="15"/>
  <c r="AB47" i="15"/>
  <c r="AC47" i="15"/>
  <c r="AD47" i="15"/>
  <c r="AE47" i="15"/>
  <c r="AF47" i="15"/>
  <c r="AG47" i="15"/>
  <c r="AH47" i="15"/>
  <c r="AI47" i="15"/>
  <c r="AK47" i="15"/>
  <c r="AL47" i="15" s="1"/>
  <c r="AM47" i="15"/>
  <c r="AN47" i="15"/>
  <c r="AO47" i="15"/>
  <c r="AP47" i="15"/>
  <c r="A48" i="15"/>
  <c r="B48" i="15"/>
  <c r="K48" i="15"/>
  <c r="C48" i="15" s="1"/>
  <c r="L48" i="15"/>
  <c r="N48" i="15"/>
  <c r="O48" i="15"/>
  <c r="P48" i="15"/>
  <c r="Q48" i="15"/>
  <c r="R48" i="15"/>
  <c r="S48" i="15"/>
  <c r="T48" i="15"/>
  <c r="U48" i="15"/>
  <c r="W48" i="15"/>
  <c r="X48" i="15"/>
  <c r="Y48" i="15"/>
  <c r="Z48" i="15"/>
  <c r="AB48" i="15"/>
  <c r="AC48" i="15"/>
  <c r="AD48" i="15"/>
  <c r="AE48" i="15"/>
  <c r="AF48" i="15"/>
  <c r="AG48" i="15"/>
  <c r="AH48" i="15"/>
  <c r="AI48" i="15"/>
  <c r="AK48" i="15"/>
  <c r="AL48" i="15" s="1"/>
  <c r="AM48" i="15"/>
  <c r="AN48" i="15"/>
  <c r="AO48" i="15"/>
  <c r="AP48" i="15"/>
  <c r="A49" i="15"/>
  <c r="B49" i="15"/>
  <c r="K49" i="15"/>
  <c r="C49" i="15" s="1"/>
  <c r="L49" i="15"/>
  <c r="N49" i="15"/>
  <c r="O49" i="15"/>
  <c r="P49" i="15"/>
  <c r="Q49" i="15"/>
  <c r="R49" i="15"/>
  <c r="S49" i="15"/>
  <c r="T49" i="15"/>
  <c r="U49" i="15"/>
  <c r="W49" i="15"/>
  <c r="X49" i="15"/>
  <c r="Y49" i="15"/>
  <c r="Z49" i="15"/>
  <c r="AB49" i="15"/>
  <c r="AC49" i="15"/>
  <c r="AD49" i="15"/>
  <c r="AE49" i="15"/>
  <c r="AF49" i="15"/>
  <c r="AG49" i="15"/>
  <c r="AH49" i="15"/>
  <c r="AI49" i="15"/>
  <c r="AK49" i="15"/>
  <c r="AL49" i="15" s="1"/>
  <c r="AM49" i="15"/>
  <c r="AN49" i="15"/>
  <c r="AO49" i="15"/>
  <c r="AP49" i="15"/>
  <c r="A50" i="15"/>
  <c r="B50" i="15"/>
  <c r="K50" i="15"/>
  <c r="C50" i="15" s="1"/>
  <c r="L50" i="15"/>
  <c r="N50" i="15"/>
  <c r="O50" i="15"/>
  <c r="P50" i="15"/>
  <c r="Q50" i="15"/>
  <c r="R50" i="15"/>
  <c r="S50" i="15"/>
  <c r="T50" i="15"/>
  <c r="U50" i="15"/>
  <c r="W50" i="15"/>
  <c r="X50" i="15"/>
  <c r="Y50" i="15"/>
  <c r="Z50" i="15"/>
  <c r="AB50" i="15"/>
  <c r="AC50" i="15"/>
  <c r="AD50" i="15"/>
  <c r="AE50" i="15"/>
  <c r="AF50" i="15"/>
  <c r="AG50" i="15"/>
  <c r="AH50" i="15"/>
  <c r="AI50" i="15"/>
  <c r="AK50" i="15"/>
  <c r="AL50" i="15" s="1"/>
  <c r="AM50" i="15"/>
  <c r="AN50" i="15"/>
  <c r="AO50" i="15"/>
  <c r="AP50" i="15"/>
  <c r="A51" i="15"/>
  <c r="B51" i="15"/>
  <c r="K51" i="15"/>
  <c r="C51" i="15" s="1"/>
  <c r="L51" i="15"/>
  <c r="N51" i="15"/>
  <c r="O51" i="15"/>
  <c r="P51" i="15"/>
  <c r="Q51" i="15"/>
  <c r="R51" i="15"/>
  <c r="S51" i="15"/>
  <c r="T51" i="15"/>
  <c r="U51" i="15"/>
  <c r="W51" i="15"/>
  <c r="X51" i="15"/>
  <c r="Y51" i="15"/>
  <c r="Z51" i="15"/>
  <c r="AB51" i="15"/>
  <c r="AC51" i="15"/>
  <c r="AD51" i="15"/>
  <c r="AE51" i="15"/>
  <c r="AF51" i="15"/>
  <c r="AG51" i="15"/>
  <c r="AH51" i="15"/>
  <c r="AI51" i="15"/>
  <c r="AK51" i="15"/>
  <c r="AL51" i="15" s="1"/>
  <c r="AM51" i="15"/>
  <c r="AN51" i="15"/>
  <c r="AO51" i="15"/>
  <c r="AP51" i="15"/>
  <c r="A52" i="15"/>
  <c r="B52" i="15"/>
  <c r="K52" i="15"/>
  <c r="C52" i="15" s="1"/>
  <c r="L52" i="15"/>
  <c r="N52" i="15"/>
  <c r="O52" i="15"/>
  <c r="P52" i="15"/>
  <c r="Q52" i="15"/>
  <c r="R52" i="15"/>
  <c r="S52" i="15"/>
  <c r="T52" i="15"/>
  <c r="U52" i="15"/>
  <c r="W52" i="15"/>
  <c r="X52" i="15"/>
  <c r="Y52" i="15"/>
  <c r="Z52" i="15"/>
  <c r="AB52" i="15"/>
  <c r="AC52" i="15"/>
  <c r="AD52" i="15"/>
  <c r="AE52" i="15"/>
  <c r="AF52" i="15"/>
  <c r="AG52" i="15"/>
  <c r="AH52" i="15"/>
  <c r="AI52" i="15"/>
  <c r="AK52" i="15"/>
  <c r="AL52" i="15" s="1"/>
  <c r="AM52" i="15"/>
  <c r="AN52" i="15"/>
  <c r="AO52" i="15"/>
  <c r="AP52" i="15"/>
  <c r="A53" i="15"/>
  <c r="B53" i="15"/>
  <c r="K53" i="15"/>
  <c r="C53" i="15" s="1"/>
  <c r="L53" i="15"/>
  <c r="N53" i="15"/>
  <c r="O53" i="15"/>
  <c r="P53" i="15"/>
  <c r="Q53" i="15"/>
  <c r="R53" i="15"/>
  <c r="S53" i="15"/>
  <c r="T53" i="15"/>
  <c r="U53" i="15"/>
  <c r="W53" i="15"/>
  <c r="X53" i="15"/>
  <c r="Y53" i="15"/>
  <c r="Z53" i="15"/>
  <c r="AB53" i="15"/>
  <c r="AC53" i="15"/>
  <c r="AD53" i="15"/>
  <c r="AE53" i="15"/>
  <c r="AF53" i="15"/>
  <c r="AG53" i="15"/>
  <c r="AH53" i="15"/>
  <c r="AI53" i="15"/>
  <c r="AK53" i="15"/>
  <c r="AL53" i="15" s="1"/>
  <c r="AM53" i="15"/>
  <c r="AN53" i="15"/>
  <c r="AO53" i="15"/>
  <c r="AP53" i="15"/>
  <c r="A54" i="15"/>
  <c r="B54" i="15"/>
  <c r="K54" i="15"/>
  <c r="C54" i="15" s="1"/>
  <c r="L54" i="15"/>
  <c r="N54" i="15"/>
  <c r="O54" i="15"/>
  <c r="P54" i="15"/>
  <c r="Q54" i="15"/>
  <c r="R54" i="15"/>
  <c r="S54" i="15"/>
  <c r="T54" i="15"/>
  <c r="U54" i="15"/>
  <c r="W54" i="15"/>
  <c r="X54" i="15"/>
  <c r="Y54" i="15"/>
  <c r="Z54" i="15"/>
  <c r="AB54" i="15"/>
  <c r="AC54" i="15"/>
  <c r="AD54" i="15"/>
  <c r="AE54" i="15"/>
  <c r="AF54" i="15"/>
  <c r="AG54" i="15"/>
  <c r="AH54" i="15"/>
  <c r="AI54" i="15"/>
  <c r="AK54" i="15"/>
  <c r="AL54" i="15" s="1"/>
  <c r="AM54" i="15"/>
  <c r="AN54" i="15"/>
  <c r="AO54" i="15"/>
  <c r="AP54" i="15"/>
  <c r="A55" i="15"/>
  <c r="B55" i="15"/>
  <c r="K55" i="15"/>
  <c r="C55" i="15" s="1"/>
  <c r="L55" i="15"/>
  <c r="N55" i="15"/>
  <c r="O55" i="15"/>
  <c r="P55" i="15"/>
  <c r="Q55" i="15"/>
  <c r="R55" i="15"/>
  <c r="S55" i="15"/>
  <c r="T55" i="15"/>
  <c r="U55" i="15"/>
  <c r="W55" i="15"/>
  <c r="X55" i="15"/>
  <c r="Y55" i="15"/>
  <c r="Z55" i="15"/>
  <c r="AB55" i="15"/>
  <c r="AC55" i="15"/>
  <c r="AD55" i="15"/>
  <c r="AE55" i="15"/>
  <c r="AF55" i="15"/>
  <c r="AG55" i="15"/>
  <c r="AH55" i="15"/>
  <c r="AI55" i="15"/>
  <c r="AK55" i="15"/>
  <c r="AL55" i="15" s="1"/>
  <c r="AM55" i="15"/>
  <c r="AN55" i="15"/>
  <c r="AO55" i="15"/>
  <c r="AP55" i="15"/>
  <c r="A56" i="15"/>
  <c r="B56" i="15"/>
  <c r="K56" i="15"/>
  <c r="C56" i="15" s="1"/>
  <c r="L56" i="15"/>
  <c r="N56" i="15"/>
  <c r="O56" i="15"/>
  <c r="P56" i="15"/>
  <c r="Q56" i="15"/>
  <c r="R56" i="15"/>
  <c r="S56" i="15"/>
  <c r="T56" i="15"/>
  <c r="U56" i="15"/>
  <c r="W56" i="15"/>
  <c r="X56" i="15"/>
  <c r="Y56" i="15"/>
  <c r="Z56" i="15"/>
  <c r="AB56" i="15"/>
  <c r="AC56" i="15"/>
  <c r="AD56" i="15"/>
  <c r="AE56" i="15"/>
  <c r="AF56" i="15"/>
  <c r="AG56" i="15"/>
  <c r="AH56" i="15"/>
  <c r="AI56" i="15"/>
  <c r="AK56" i="15"/>
  <c r="AL56" i="15" s="1"/>
  <c r="AM56" i="15"/>
  <c r="AN56" i="15"/>
  <c r="AO56" i="15"/>
  <c r="AP56" i="15"/>
  <c r="A57" i="15"/>
  <c r="B57" i="15"/>
  <c r="K57" i="15"/>
  <c r="C57" i="15" s="1"/>
  <c r="L57" i="15"/>
  <c r="N57" i="15"/>
  <c r="O57" i="15"/>
  <c r="P57" i="15"/>
  <c r="Q57" i="15"/>
  <c r="R57" i="15"/>
  <c r="S57" i="15"/>
  <c r="T57" i="15"/>
  <c r="U57" i="15"/>
  <c r="W57" i="15"/>
  <c r="X57" i="15"/>
  <c r="Y57" i="15"/>
  <c r="Z57" i="15"/>
  <c r="AB57" i="15"/>
  <c r="AC57" i="15"/>
  <c r="AD57" i="15"/>
  <c r="AE57" i="15"/>
  <c r="AF57" i="15"/>
  <c r="AG57" i="15"/>
  <c r="AH57" i="15"/>
  <c r="AI57" i="15"/>
  <c r="AK57" i="15"/>
  <c r="AL57" i="15" s="1"/>
  <c r="AM57" i="15"/>
  <c r="AN57" i="15"/>
  <c r="AO57" i="15"/>
  <c r="AP57" i="15"/>
  <c r="A58" i="15"/>
  <c r="B58" i="15"/>
  <c r="K58" i="15"/>
  <c r="C58" i="15" s="1"/>
  <c r="L58" i="15"/>
  <c r="N58" i="15"/>
  <c r="O58" i="15"/>
  <c r="P58" i="15"/>
  <c r="Q58" i="15"/>
  <c r="R58" i="15"/>
  <c r="S58" i="15"/>
  <c r="T58" i="15"/>
  <c r="U58" i="15"/>
  <c r="W58" i="15"/>
  <c r="X58" i="15"/>
  <c r="Y58" i="15"/>
  <c r="Z58" i="15"/>
  <c r="AB58" i="15"/>
  <c r="AC58" i="15"/>
  <c r="AD58" i="15"/>
  <c r="AE58" i="15"/>
  <c r="AF58" i="15"/>
  <c r="AG58" i="15"/>
  <c r="AH58" i="15"/>
  <c r="AI58" i="15"/>
  <c r="AK58" i="15"/>
  <c r="AL58" i="15" s="1"/>
  <c r="AM58" i="15"/>
  <c r="AN58" i="15"/>
  <c r="AO58" i="15"/>
  <c r="AP58" i="15"/>
  <c r="A59" i="15"/>
  <c r="B59" i="15"/>
  <c r="K59" i="15"/>
  <c r="C59" i="15" s="1"/>
  <c r="L59" i="15"/>
  <c r="N59" i="15"/>
  <c r="O59" i="15"/>
  <c r="P59" i="15"/>
  <c r="Q59" i="15"/>
  <c r="R59" i="15"/>
  <c r="S59" i="15"/>
  <c r="T59" i="15"/>
  <c r="U59" i="15"/>
  <c r="W59" i="15"/>
  <c r="X59" i="15"/>
  <c r="Y59" i="15"/>
  <c r="Z59" i="15"/>
  <c r="AB59" i="15"/>
  <c r="AC59" i="15"/>
  <c r="AD59" i="15"/>
  <c r="AE59" i="15"/>
  <c r="AF59" i="15"/>
  <c r="AG59" i="15"/>
  <c r="AH59" i="15"/>
  <c r="AI59" i="15"/>
  <c r="AK59" i="15"/>
  <c r="AL59" i="15" s="1"/>
  <c r="AM59" i="15"/>
  <c r="AN59" i="15"/>
  <c r="AO59" i="15"/>
  <c r="AP59" i="15"/>
  <c r="A60" i="15"/>
  <c r="B60" i="15"/>
  <c r="K60" i="15"/>
  <c r="C60" i="15" s="1"/>
  <c r="L60" i="15"/>
  <c r="N60" i="15"/>
  <c r="O60" i="15"/>
  <c r="P60" i="15"/>
  <c r="Q60" i="15"/>
  <c r="R60" i="15"/>
  <c r="S60" i="15"/>
  <c r="T60" i="15"/>
  <c r="U60" i="15"/>
  <c r="W60" i="15"/>
  <c r="X60" i="15"/>
  <c r="Y60" i="15"/>
  <c r="Z60" i="15"/>
  <c r="AB60" i="15"/>
  <c r="AC60" i="15"/>
  <c r="AD60" i="15"/>
  <c r="AE60" i="15"/>
  <c r="AF60" i="15"/>
  <c r="AG60" i="15"/>
  <c r="AH60" i="15"/>
  <c r="AI60" i="15"/>
  <c r="AK60" i="15"/>
  <c r="AL60" i="15" s="1"/>
  <c r="AM60" i="15"/>
  <c r="AN60" i="15"/>
  <c r="AO60" i="15"/>
  <c r="AP60" i="15"/>
  <c r="A61" i="15"/>
  <c r="B61" i="15"/>
  <c r="K61" i="15"/>
  <c r="C61" i="15" s="1"/>
  <c r="L61" i="15"/>
  <c r="N61" i="15"/>
  <c r="O61" i="15"/>
  <c r="P61" i="15"/>
  <c r="Q61" i="15"/>
  <c r="R61" i="15"/>
  <c r="S61" i="15"/>
  <c r="T61" i="15"/>
  <c r="U61" i="15"/>
  <c r="W61" i="15"/>
  <c r="X61" i="15"/>
  <c r="Y61" i="15"/>
  <c r="Z61" i="15"/>
  <c r="AB61" i="15"/>
  <c r="AC61" i="15"/>
  <c r="AD61" i="15"/>
  <c r="AE61" i="15"/>
  <c r="AF61" i="15"/>
  <c r="AG61" i="15"/>
  <c r="AH61" i="15"/>
  <c r="AI61" i="15"/>
  <c r="AK61" i="15"/>
  <c r="AL61" i="15" s="1"/>
  <c r="AM61" i="15"/>
  <c r="AN61" i="15"/>
  <c r="AO61" i="15"/>
  <c r="AP61" i="15"/>
  <c r="A62" i="15"/>
  <c r="B62" i="15"/>
  <c r="K62" i="15"/>
  <c r="C62" i="15" s="1"/>
  <c r="L62" i="15"/>
  <c r="N62" i="15"/>
  <c r="O62" i="15"/>
  <c r="P62" i="15"/>
  <c r="Q62" i="15"/>
  <c r="R62" i="15"/>
  <c r="S62" i="15"/>
  <c r="T62" i="15"/>
  <c r="U62" i="15"/>
  <c r="W62" i="15"/>
  <c r="X62" i="15"/>
  <c r="Y62" i="15"/>
  <c r="Z62" i="15"/>
  <c r="AB62" i="15"/>
  <c r="AC62" i="15"/>
  <c r="AD62" i="15"/>
  <c r="AE62" i="15"/>
  <c r="AF62" i="15"/>
  <c r="AG62" i="15"/>
  <c r="AH62" i="15"/>
  <c r="AI62" i="15"/>
  <c r="AK62" i="15"/>
  <c r="AL62" i="15" s="1"/>
  <c r="AM62" i="15"/>
  <c r="AN62" i="15"/>
  <c r="AO62" i="15"/>
  <c r="AP62" i="15"/>
  <c r="A63" i="15"/>
  <c r="B63" i="15"/>
  <c r="K63" i="15"/>
  <c r="C63" i="15" s="1"/>
  <c r="L63" i="15"/>
  <c r="N63" i="15"/>
  <c r="O63" i="15"/>
  <c r="P63" i="15"/>
  <c r="Q63" i="15"/>
  <c r="R63" i="15"/>
  <c r="S63" i="15"/>
  <c r="T63" i="15"/>
  <c r="U63" i="15"/>
  <c r="W63" i="15"/>
  <c r="X63" i="15"/>
  <c r="Y63" i="15"/>
  <c r="Z63" i="15"/>
  <c r="AB63" i="15"/>
  <c r="AC63" i="15"/>
  <c r="AD63" i="15"/>
  <c r="AE63" i="15"/>
  <c r="AF63" i="15"/>
  <c r="AG63" i="15"/>
  <c r="AH63" i="15"/>
  <c r="AI63" i="15"/>
  <c r="AK63" i="15"/>
  <c r="AL63" i="15" s="1"/>
  <c r="AM63" i="15"/>
  <c r="AN63" i="15"/>
  <c r="AO63" i="15"/>
  <c r="AP63" i="15"/>
  <c r="A64" i="15"/>
  <c r="B64" i="15"/>
  <c r="K64" i="15"/>
  <c r="C64" i="15" s="1"/>
  <c r="L64" i="15"/>
  <c r="N64" i="15"/>
  <c r="O64" i="15"/>
  <c r="P64" i="15"/>
  <c r="Q64" i="15"/>
  <c r="R64" i="15"/>
  <c r="S64" i="15"/>
  <c r="T64" i="15"/>
  <c r="U64" i="15"/>
  <c r="W64" i="15"/>
  <c r="X64" i="15"/>
  <c r="Y64" i="15"/>
  <c r="Z64" i="15"/>
  <c r="AB64" i="15"/>
  <c r="AC64" i="15"/>
  <c r="AD64" i="15"/>
  <c r="AE64" i="15"/>
  <c r="AF64" i="15"/>
  <c r="AG64" i="15"/>
  <c r="AH64" i="15"/>
  <c r="AI64" i="15"/>
  <c r="AK64" i="15"/>
  <c r="AL64" i="15" s="1"/>
  <c r="AM64" i="15"/>
  <c r="AN64" i="15"/>
  <c r="AO64" i="15"/>
  <c r="AP64" i="15"/>
  <c r="A65" i="15"/>
  <c r="B65" i="15"/>
  <c r="K65" i="15"/>
  <c r="C65" i="15" s="1"/>
  <c r="L65" i="15"/>
  <c r="N65" i="15"/>
  <c r="O65" i="15"/>
  <c r="P65" i="15"/>
  <c r="Q65" i="15"/>
  <c r="R65" i="15"/>
  <c r="S65" i="15"/>
  <c r="T65" i="15"/>
  <c r="U65" i="15"/>
  <c r="W65" i="15"/>
  <c r="X65" i="15"/>
  <c r="Y65" i="15"/>
  <c r="Z65" i="15"/>
  <c r="AB65" i="15"/>
  <c r="AC65" i="15"/>
  <c r="AD65" i="15"/>
  <c r="AE65" i="15"/>
  <c r="AF65" i="15"/>
  <c r="AG65" i="15"/>
  <c r="AH65" i="15"/>
  <c r="AI65" i="15"/>
  <c r="AK65" i="15"/>
  <c r="AL65" i="15" s="1"/>
  <c r="AM65" i="15"/>
  <c r="AN65" i="15"/>
  <c r="AO65" i="15"/>
  <c r="AP65" i="15"/>
  <c r="A66" i="15"/>
  <c r="B66" i="15"/>
  <c r="K66" i="15"/>
  <c r="C66" i="15" s="1"/>
  <c r="L66" i="15"/>
  <c r="N66" i="15"/>
  <c r="O66" i="15"/>
  <c r="P66" i="15"/>
  <c r="Q66" i="15"/>
  <c r="R66" i="15"/>
  <c r="S66" i="15"/>
  <c r="T66" i="15"/>
  <c r="U66" i="15"/>
  <c r="W66" i="15"/>
  <c r="X66" i="15"/>
  <c r="Y66" i="15"/>
  <c r="Z66" i="15"/>
  <c r="AB66" i="15"/>
  <c r="AC66" i="15"/>
  <c r="AD66" i="15"/>
  <c r="AE66" i="15"/>
  <c r="AF66" i="15"/>
  <c r="AG66" i="15"/>
  <c r="AH66" i="15"/>
  <c r="AI66" i="15"/>
  <c r="AK66" i="15"/>
  <c r="AL66" i="15" s="1"/>
  <c r="AM66" i="15"/>
  <c r="AN66" i="15"/>
  <c r="AO66" i="15"/>
  <c r="AP66" i="15"/>
  <c r="A67" i="15"/>
  <c r="B67" i="15"/>
  <c r="K67" i="15"/>
  <c r="C67" i="15" s="1"/>
  <c r="L67" i="15"/>
  <c r="N67" i="15"/>
  <c r="O67" i="15"/>
  <c r="P67" i="15"/>
  <c r="Q67" i="15"/>
  <c r="R67" i="15"/>
  <c r="S67" i="15"/>
  <c r="T67" i="15"/>
  <c r="U67" i="15"/>
  <c r="W67" i="15"/>
  <c r="X67" i="15"/>
  <c r="Y67" i="15"/>
  <c r="Z67" i="15"/>
  <c r="AB67" i="15"/>
  <c r="AC67" i="15"/>
  <c r="AD67" i="15"/>
  <c r="AE67" i="15"/>
  <c r="AF67" i="15"/>
  <c r="AG67" i="15"/>
  <c r="AH67" i="15"/>
  <c r="AI67" i="15"/>
  <c r="AK67" i="15"/>
  <c r="AL67" i="15" s="1"/>
  <c r="AM67" i="15"/>
  <c r="AN67" i="15"/>
  <c r="AO67" i="15"/>
  <c r="AP67" i="15"/>
  <c r="A68" i="15"/>
  <c r="B68" i="15"/>
  <c r="K68" i="15"/>
  <c r="C68" i="15" s="1"/>
  <c r="L68" i="15"/>
  <c r="N68" i="15"/>
  <c r="O68" i="15"/>
  <c r="P68" i="15"/>
  <c r="Q68" i="15"/>
  <c r="R68" i="15"/>
  <c r="S68" i="15"/>
  <c r="T68" i="15"/>
  <c r="U68" i="15"/>
  <c r="W68" i="15"/>
  <c r="X68" i="15"/>
  <c r="Y68" i="15"/>
  <c r="Z68" i="15"/>
  <c r="AB68" i="15"/>
  <c r="AC68" i="15"/>
  <c r="AD68" i="15"/>
  <c r="AE68" i="15"/>
  <c r="AF68" i="15"/>
  <c r="AG68" i="15"/>
  <c r="AH68" i="15"/>
  <c r="AI68" i="15"/>
  <c r="AK68" i="15"/>
  <c r="AL68" i="15" s="1"/>
  <c r="AM68" i="15"/>
  <c r="AN68" i="15"/>
  <c r="AO68" i="15"/>
  <c r="AP68" i="15"/>
  <c r="A69" i="15"/>
  <c r="B69" i="15"/>
  <c r="K69" i="15"/>
  <c r="C69" i="15" s="1"/>
  <c r="L69" i="15"/>
  <c r="N69" i="15"/>
  <c r="O69" i="15"/>
  <c r="P69" i="15"/>
  <c r="Q69" i="15"/>
  <c r="R69" i="15"/>
  <c r="S69" i="15"/>
  <c r="T69" i="15"/>
  <c r="U69" i="15"/>
  <c r="W69" i="15"/>
  <c r="X69" i="15"/>
  <c r="Y69" i="15"/>
  <c r="Z69" i="15"/>
  <c r="AB69" i="15"/>
  <c r="AC69" i="15"/>
  <c r="AD69" i="15"/>
  <c r="AE69" i="15"/>
  <c r="AF69" i="15"/>
  <c r="AG69" i="15"/>
  <c r="AH69" i="15"/>
  <c r="AI69" i="15"/>
  <c r="AK69" i="15"/>
  <c r="AL69" i="15" s="1"/>
  <c r="AM69" i="15"/>
  <c r="AN69" i="15"/>
  <c r="AO69" i="15"/>
  <c r="AP69" i="15"/>
  <c r="A70" i="15"/>
  <c r="B70" i="15"/>
  <c r="K70" i="15"/>
  <c r="C70" i="15" s="1"/>
  <c r="L70" i="15"/>
  <c r="N70" i="15"/>
  <c r="O70" i="15"/>
  <c r="P70" i="15"/>
  <c r="Q70" i="15"/>
  <c r="R70" i="15"/>
  <c r="S70" i="15"/>
  <c r="T70" i="15"/>
  <c r="U70" i="15"/>
  <c r="W70" i="15"/>
  <c r="X70" i="15"/>
  <c r="Y70" i="15"/>
  <c r="Z70" i="15"/>
  <c r="AB70" i="15"/>
  <c r="AC70" i="15"/>
  <c r="AD70" i="15"/>
  <c r="AE70" i="15"/>
  <c r="AF70" i="15"/>
  <c r="AG70" i="15"/>
  <c r="AH70" i="15"/>
  <c r="AI70" i="15"/>
  <c r="AK70" i="15"/>
  <c r="AL70" i="15" s="1"/>
  <c r="AM70" i="15"/>
  <c r="AN70" i="15"/>
  <c r="AO70" i="15"/>
  <c r="AP70" i="15"/>
  <c r="A71" i="15"/>
  <c r="B71" i="15"/>
  <c r="K71" i="15"/>
  <c r="C71" i="15" s="1"/>
  <c r="L71" i="15"/>
  <c r="N71" i="15"/>
  <c r="O71" i="15"/>
  <c r="P71" i="15"/>
  <c r="Q71" i="15"/>
  <c r="R71" i="15"/>
  <c r="S71" i="15"/>
  <c r="T71" i="15"/>
  <c r="U71" i="15"/>
  <c r="W71" i="15"/>
  <c r="X71" i="15"/>
  <c r="Y71" i="15"/>
  <c r="Z71" i="15"/>
  <c r="AB71" i="15"/>
  <c r="AC71" i="15"/>
  <c r="AD71" i="15"/>
  <c r="AE71" i="15"/>
  <c r="AF71" i="15"/>
  <c r="AG71" i="15"/>
  <c r="AH71" i="15"/>
  <c r="AI71" i="15"/>
  <c r="AK71" i="15"/>
  <c r="AL71" i="15" s="1"/>
  <c r="AM71" i="15"/>
  <c r="AN71" i="15"/>
  <c r="AO71" i="15"/>
  <c r="AP71" i="15"/>
  <c r="A72" i="15"/>
  <c r="B72" i="15"/>
  <c r="K72" i="15"/>
  <c r="C72" i="15" s="1"/>
  <c r="L72" i="15"/>
  <c r="N72" i="15"/>
  <c r="O72" i="15"/>
  <c r="P72" i="15"/>
  <c r="Q72" i="15"/>
  <c r="R72" i="15"/>
  <c r="S72" i="15"/>
  <c r="T72" i="15"/>
  <c r="U72" i="15"/>
  <c r="W72" i="15"/>
  <c r="X72" i="15"/>
  <c r="Y72" i="15"/>
  <c r="Z72" i="15"/>
  <c r="AB72" i="15"/>
  <c r="AC72" i="15"/>
  <c r="AD72" i="15"/>
  <c r="AE72" i="15"/>
  <c r="AF72" i="15"/>
  <c r="AG72" i="15"/>
  <c r="AH72" i="15"/>
  <c r="AI72" i="15"/>
  <c r="AK72" i="15"/>
  <c r="AL72" i="15" s="1"/>
  <c r="AM72" i="15"/>
  <c r="AN72" i="15"/>
  <c r="AO72" i="15"/>
  <c r="AP72" i="15"/>
  <c r="A73" i="15"/>
  <c r="B73" i="15"/>
  <c r="K73" i="15"/>
  <c r="C73" i="15" s="1"/>
  <c r="L73" i="15"/>
  <c r="N73" i="15"/>
  <c r="O73" i="15"/>
  <c r="P73" i="15"/>
  <c r="Q73" i="15"/>
  <c r="R73" i="15"/>
  <c r="S73" i="15"/>
  <c r="T73" i="15"/>
  <c r="U73" i="15"/>
  <c r="W73" i="15"/>
  <c r="X73" i="15"/>
  <c r="Y73" i="15"/>
  <c r="Z73" i="15"/>
  <c r="AB73" i="15"/>
  <c r="AC73" i="15"/>
  <c r="AD73" i="15"/>
  <c r="AE73" i="15"/>
  <c r="AF73" i="15"/>
  <c r="AG73" i="15"/>
  <c r="AH73" i="15"/>
  <c r="AI73" i="15"/>
  <c r="AK73" i="15"/>
  <c r="AL73" i="15" s="1"/>
  <c r="AM73" i="15"/>
  <c r="AN73" i="15"/>
  <c r="AO73" i="15"/>
  <c r="AP73" i="15"/>
  <c r="A74" i="15"/>
  <c r="B74" i="15"/>
  <c r="K74" i="15"/>
  <c r="C74" i="15" s="1"/>
  <c r="L74" i="15"/>
  <c r="N74" i="15"/>
  <c r="O74" i="15"/>
  <c r="P74" i="15"/>
  <c r="Q74" i="15"/>
  <c r="R74" i="15"/>
  <c r="S74" i="15"/>
  <c r="T74" i="15"/>
  <c r="U74" i="15"/>
  <c r="W74" i="15"/>
  <c r="X74" i="15"/>
  <c r="Y74" i="15"/>
  <c r="Z74" i="15"/>
  <c r="AB74" i="15"/>
  <c r="AC74" i="15"/>
  <c r="AD74" i="15"/>
  <c r="AE74" i="15"/>
  <c r="AF74" i="15"/>
  <c r="AG74" i="15"/>
  <c r="AH74" i="15"/>
  <c r="AI74" i="15"/>
  <c r="AK74" i="15"/>
  <c r="AL74" i="15" s="1"/>
  <c r="AM74" i="15"/>
  <c r="AN74" i="15"/>
  <c r="AO74" i="15"/>
  <c r="AP74" i="15"/>
  <c r="A75" i="15"/>
  <c r="B75" i="15"/>
  <c r="K75" i="15"/>
  <c r="C75" i="15" s="1"/>
  <c r="L75" i="15"/>
  <c r="N75" i="15"/>
  <c r="O75" i="15"/>
  <c r="P75" i="15"/>
  <c r="Q75" i="15"/>
  <c r="R75" i="15"/>
  <c r="S75" i="15"/>
  <c r="T75" i="15"/>
  <c r="U75" i="15"/>
  <c r="W75" i="15"/>
  <c r="X75" i="15"/>
  <c r="Y75" i="15"/>
  <c r="Z75" i="15"/>
  <c r="AB75" i="15"/>
  <c r="AC75" i="15"/>
  <c r="AD75" i="15"/>
  <c r="AE75" i="15"/>
  <c r="AF75" i="15"/>
  <c r="AG75" i="15"/>
  <c r="AH75" i="15"/>
  <c r="AI75" i="15"/>
  <c r="AK75" i="15"/>
  <c r="AL75" i="15" s="1"/>
  <c r="AM75" i="15"/>
  <c r="AN75" i="15"/>
  <c r="AO75" i="15"/>
  <c r="AP75" i="15"/>
  <c r="A76" i="15"/>
  <c r="B76" i="15"/>
  <c r="K76" i="15"/>
  <c r="C76" i="15" s="1"/>
  <c r="L76" i="15"/>
  <c r="N76" i="15"/>
  <c r="O76" i="15"/>
  <c r="P76" i="15"/>
  <c r="Q76" i="15"/>
  <c r="R76" i="15"/>
  <c r="S76" i="15"/>
  <c r="T76" i="15"/>
  <c r="U76" i="15"/>
  <c r="W76" i="15"/>
  <c r="X76" i="15"/>
  <c r="Y76" i="15"/>
  <c r="Z76" i="15"/>
  <c r="AB76" i="15"/>
  <c r="AC76" i="15"/>
  <c r="AD76" i="15"/>
  <c r="AE76" i="15"/>
  <c r="AF76" i="15"/>
  <c r="AG76" i="15"/>
  <c r="AH76" i="15"/>
  <c r="AI76" i="15"/>
  <c r="AK76" i="15"/>
  <c r="AL76" i="15" s="1"/>
  <c r="AM76" i="15"/>
  <c r="AN76" i="15"/>
  <c r="AO76" i="15"/>
  <c r="AP76" i="15"/>
  <c r="A77" i="15"/>
  <c r="B77" i="15"/>
  <c r="K77" i="15"/>
  <c r="C77" i="15" s="1"/>
  <c r="L77" i="15"/>
  <c r="N77" i="15"/>
  <c r="O77" i="15"/>
  <c r="P77" i="15"/>
  <c r="Q77" i="15"/>
  <c r="R77" i="15"/>
  <c r="S77" i="15"/>
  <c r="T77" i="15"/>
  <c r="U77" i="15"/>
  <c r="W77" i="15"/>
  <c r="X77" i="15"/>
  <c r="Y77" i="15"/>
  <c r="Z77" i="15"/>
  <c r="AB77" i="15"/>
  <c r="AC77" i="15"/>
  <c r="AD77" i="15"/>
  <c r="AE77" i="15"/>
  <c r="AF77" i="15"/>
  <c r="AG77" i="15"/>
  <c r="AH77" i="15"/>
  <c r="AI77" i="15"/>
  <c r="AK77" i="15"/>
  <c r="AL77" i="15" s="1"/>
  <c r="AM77" i="15"/>
  <c r="AN77" i="15"/>
  <c r="AO77" i="15"/>
  <c r="AP77" i="15"/>
  <c r="B2" i="11"/>
  <c r="C2" i="11"/>
  <c r="D2" i="11"/>
  <c r="E2" i="11" s="1"/>
  <c r="A1" i="2"/>
  <c r="C3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V6" i="2"/>
  <c r="Z6" i="2" s="1"/>
  <c r="AG6" i="2"/>
  <c r="D2" i="12" s="1"/>
  <c r="B2" i="13"/>
  <c r="B144" i="13"/>
  <c r="AQ6" i="2"/>
  <c r="B286" i="13" s="1"/>
  <c r="AR6" i="2"/>
  <c r="B428" i="13" s="1"/>
  <c r="C2" i="13"/>
  <c r="AT6" i="2"/>
  <c r="C144" i="13" s="1"/>
  <c r="AU6" i="2"/>
  <c r="C286" i="13" s="1"/>
  <c r="AV6" i="2"/>
  <c r="C428" i="13" s="1"/>
  <c r="AW6" i="2"/>
  <c r="I2" i="12" s="1"/>
  <c r="AX6" i="2"/>
  <c r="G2" i="13" s="1"/>
  <c r="AY6" i="2"/>
  <c r="G144" i="13" s="1"/>
  <c r="AZ6" i="2"/>
  <c r="G286" i="13" s="1"/>
  <c r="Q7" i="2"/>
  <c r="U7" i="2"/>
  <c r="V7" i="2"/>
  <c r="AD7" i="2"/>
  <c r="AG7" i="2"/>
  <c r="D3" i="12" s="1"/>
  <c r="B3" i="13"/>
  <c r="AQ7" i="2"/>
  <c r="B287" i="13" s="1"/>
  <c r="AR7" i="2"/>
  <c r="B429" i="13" s="1"/>
  <c r="AS7" i="2"/>
  <c r="C3" i="13" s="1"/>
  <c r="AT7" i="2"/>
  <c r="C145" i="13" s="1"/>
  <c r="AU7" i="2"/>
  <c r="C287" i="13" s="1"/>
  <c r="AV7" i="2"/>
  <c r="C429" i="13" s="1"/>
  <c r="AW7" i="2"/>
  <c r="I3" i="12" s="1"/>
  <c r="AX7" i="2"/>
  <c r="G3" i="13" s="1"/>
  <c r="AY7" i="2"/>
  <c r="G145" i="13" s="1"/>
  <c r="AZ7" i="2"/>
  <c r="G287" i="13" s="1"/>
  <c r="G429" i="13"/>
  <c r="Q8" i="2"/>
  <c r="F4" i="12" s="1"/>
  <c r="U8" i="2"/>
  <c r="V8" i="2"/>
  <c r="AD8" i="2"/>
  <c r="AG8" i="2"/>
  <c r="D4" i="12" s="1"/>
  <c r="B4" i="13"/>
  <c r="B146" i="13"/>
  <c r="AQ8" i="2"/>
  <c r="B288" i="13" s="1"/>
  <c r="AR8" i="2"/>
  <c r="B430" i="13" s="1"/>
  <c r="AS8" i="2"/>
  <c r="C4" i="13" s="1"/>
  <c r="AT8" i="2"/>
  <c r="C146" i="13" s="1"/>
  <c r="AU8" i="2"/>
  <c r="C288" i="13" s="1"/>
  <c r="AV8" i="2"/>
  <c r="C430" i="13" s="1"/>
  <c r="AW8" i="2"/>
  <c r="I4" i="12" s="1"/>
  <c r="AX8" i="2"/>
  <c r="G4" i="13" s="1"/>
  <c r="AY8" i="2"/>
  <c r="G146" i="13" s="1"/>
  <c r="AZ8" i="2"/>
  <c r="G288" i="13" s="1"/>
  <c r="Q9" i="2"/>
  <c r="AE9" i="2" s="1"/>
  <c r="U9" i="2"/>
  <c r="V9" i="2"/>
  <c r="AD9" i="2"/>
  <c r="AG9" i="2"/>
  <c r="D5" i="12" s="1"/>
  <c r="B5" i="13"/>
  <c r="B147" i="13"/>
  <c r="AQ9" i="2"/>
  <c r="B289" i="13" s="1"/>
  <c r="AR9" i="2"/>
  <c r="B431" i="13" s="1"/>
  <c r="AS9" i="2"/>
  <c r="C5" i="13" s="1"/>
  <c r="AT9" i="2"/>
  <c r="C147" i="13" s="1"/>
  <c r="AU9" i="2"/>
  <c r="C289" i="13" s="1"/>
  <c r="AV9" i="2"/>
  <c r="C431" i="13" s="1"/>
  <c r="AW9" i="2"/>
  <c r="AX9" i="2"/>
  <c r="G5" i="13" s="1"/>
  <c r="AY9" i="2"/>
  <c r="G147" i="13" s="1"/>
  <c r="AZ9" i="2"/>
  <c r="G289" i="13" s="1"/>
  <c r="Q10" i="2"/>
  <c r="F6" i="12" s="1"/>
  <c r="U10" i="2"/>
  <c r="V10" i="2"/>
  <c r="AD10" i="2"/>
  <c r="AG10" i="2"/>
  <c r="B6" i="13"/>
  <c r="B148" i="13"/>
  <c r="AQ10" i="2"/>
  <c r="B290" i="13" s="1"/>
  <c r="AR10" i="2"/>
  <c r="B432" i="13" s="1"/>
  <c r="AS10" i="2"/>
  <c r="C6" i="13" s="1"/>
  <c r="AT10" i="2"/>
  <c r="C148" i="13" s="1"/>
  <c r="AU10" i="2"/>
  <c r="C290" i="13" s="1"/>
  <c r="AV10" i="2"/>
  <c r="C432" i="13" s="1"/>
  <c r="AW10" i="2"/>
  <c r="I6" i="12" s="1"/>
  <c r="AX10" i="2"/>
  <c r="G6" i="13" s="1"/>
  <c r="AY10" i="2"/>
  <c r="G148" i="13" s="1"/>
  <c r="AZ10" i="2"/>
  <c r="G290" i="13" s="1"/>
  <c r="Q11" i="2"/>
  <c r="F7" i="12" s="1"/>
  <c r="U11" i="2"/>
  <c r="V11" i="2"/>
  <c r="AD11" i="2"/>
  <c r="AG11" i="2"/>
  <c r="D7" i="12" s="1"/>
  <c r="B149" i="13"/>
  <c r="AQ11" i="2"/>
  <c r="B291" i="13" s="1"/>
  <c r="AR11" i="2"/>
  <c r="B433" i="13" s="1"/>
  <c r="AS11" i="2"/>
  <c r="C7" i="13" s="1"/>
  <c r="AT11" i="2"/>
  <c r="C149" i="13" s="1"/>
  <c r="AU11" i="2"/>
  <c r="C291" i="13" s="1"/>
  <c r="AV11" i="2"/>
  <c r="C433" i="13" s="1"/>
  <c r="AW11" i="2"/>
  <c r="I7" i="12" s="1"/>
  <c r="AX11" i="2"/>
  <c r="G7" i="13" s="1"/>
  <c r="AY11" i="2"/>
  <c r="G149" i="13" s="1"/>
  <c r="AZ11" i="2"/>
  <c r="G291" i="13" s="1"/>
  <c r="Q12" i="2"/>
  <c r="F8" i="12" s="1"/>
  <c r="U12" i="2"/>
  <c r="V12" i="2"/>
  <c r="AD12" i="2"/>
  <c r="AG12" i="2"/>
  <c r="B150" i="13"/>
  <c r="AQ12" i="2"/>
  <c r="B292" i="13" s="1"/>
  <c r="AR12" i="2"/>
  <c r="B434" i="13" s="1"/>
  <c r="AS12" i="2"/>
  <c r="C8" i="13" s="1"/>
  <c r="AT12" i="2"/>
  <c r="C150" i="13" s="1"/>
  <c r="AU12" i="2"/>
  <c r="C292" i="13" s="1"/>
  <c r="AV12" i="2"/>
  <c r="C434" i="13" s="1"/>
  <c r="AW12" i="2"/>
  <c r="I8" i="12" s="1"/>
  <c r="AX12" i="2"/>
  <c r="G8" i="13" s="1"/>
  <c r="AY12" i="2"/>
  <c r="G150" i="13" s="1"/>
  <c r="AZ12" i="2"/>
  <c r="G292" i="13" s="1"/>
  <c r="BA12" i="2"/>
  <c r="G434" i="13" s="1"/>
  <c r="Q13" i="2"/>
  <c r="U13" i="2"/>
  <c r="V13" i="2"/>
  <c r="AD13" i="2"/>
  <c r="AG13" i="2"/>
  <c r="D9" i="12" s="1"/>
  <c r="AQ13" i="2"/>
  <c r="B293" i="13" s="1"/>
  <c r="AR13" i="2"/>
  <c r="B435" i="13" s="1"/>
  <c r="AS13" i="2"/>
  <c r="C9" i="13" s="1"/>
  <c r="AT13" i="2"/>
  <c r="C151" i="13" s="1"/>
  <c r="AU13" i="2"/>
  <c r="C293" i="13" s="1"/>
  <c r="AV13" i="2"/>
  <c r="C435" i="13" s="1"/>
  <c r="AW13" i="2"/>
  <c r="I9" i="12" s="1"/>
  <c r="AX13" i="2"/>
  <c r="G9" i="13" s="1"/>
  <c r="AY13" i="2"/>
  <c r="G151" i="13" s="1"/>
  <c r="AZ13" i="2"/>
  <c r="G293" i="13" s="1"/>
  <c r="Q14" i="2"/>
  <c r="F10" i="12" s="1"/>
  <c r="U14" i="2"/>
  <c r="V14" i="2"/>
  <c r="AG14" i="2"/>
  <c r="D10" i="12" s="1"/>
  <c r="B152" i="13"/>
  <c r="AQ14" i="2"/>
  <c r="B294" i="13" s="1"/>
  <c r="AR14" i="2"/>
  <c r="B436" i="13" s="1"/>
  <c r="C10" i="13"/>
  <c r="AT14" i="2"/>
  <c r="C152" i="13" s="1"/>
  <c r="AU14" i="2"/>
  <c r="C294" i="13" s="1"/>
  <c r="AV14" i="2"/>
  <c r="C436" i="13" s="1"/>
  <c r="AW14" i="2"/>
  <c r="I10" i="12" s="1"/>
  <c r="AX14" i="2"/>
  <c r="G10" i="13" s="1"/>
  <c r="AY14" i="2"/>
  <c r="G152" i="13" s="1"/>
  <c r="AZ14" i="2"/>
  <c r="G294" i="13" s="1"/>
  <c r="Q15" i="2"/>
  <c r="U15" i="2"/>
  <c r="V15" i="2"/>
  <c r="AD15" i="2"/>
  <c r="AG15" i="2"/>
  <c r="D11" i="12" s="1"/>
  <c r="B11" i="13"/>
  <c r="AQ15" i="2"/>
  <c r="B295" i="13" s="1"/>
  <c r="AR15" i="2"/>
  <c r="B437" i="13" s="1"/>
  <c r="AS15" i="2"/>
  <c r="C11" i="13" s="1"/>
  <c r="AT15" i="2"/>
  <c r="C153" i="13" s="1"/>
  <c r="AU15" i="2"/>
  <c r="C295" i="13"/>
  <c r="AV15" i="2"/>
  <c r="C437" i="13"/>
  <c r="AW15" i="2"/>
  <c r="AX15" i="2"/>
  <c r="G11" i="13" s="1"/>
  <c r="AY15" i="2"/>
  <c r="G153" i="13" s="1"/>
  <c r="AZ15" i="2"/>
  <c r="G295" i="13" s="1"/>
  <c r="BA15" i="2"/>
  <c r="G437" i="13" s="1"/>
  <c r="Q16" i="2"/>
  <c r="U16" i="2"/>
  <c r="V16" i="2"/>
  <c r="AD16" i="2"/>
  <c r="AG16" i="2"/>
  <c r="D12" i="12" s="1"/>
  <c r="B12" i="13"/>
  <c r="B154" i="13"/>
  <c r="AQ16" i="2"/>
  <c r="B296" i="13" s="1"/>
  <c r="AR16" i="2"/>
  <c r="B438" i="13" s="1"/>
  <c r="AS16" i="2"/>
  <c r="C12" i="13" s="1"/>
  <c r="AT16" i="2"/>
  <c r="C154" i="13" s="1"/>
  <c r="AU16" i="2"/>
  <c r="C296" i="13" s="1"/>
  <c r="AV16" i="2"/>
  <c r="C438" i="13" s="1"/>
  <c r="AW16" i="2"/>
  <c r="I12" i="12" s="1"/>
  <c r="AX16" i="2"/>
  <c r="G12" i="13" s="1"/>
  <c r="AY16" i="2"/>
  <c r="G154" i="13" s="1"/>
  <c r="AZ16" i="2"/>
  <c r="G296" i="13" s="1"/>
  <c r="U17" i="2"/>
  <c r="V17" i="2"/>
  <c r="AD17" i="2"/>
  <c r="AG17" i="2"/>
  <c r="D13" i="12" s="1"/>
  <c r="B13" i="13"/>
  <c r="B155" i="13"/>
  <c r="AQ17" i="2"/>
  <c r="B297" i="13" s="1"/>
  <c r="AR17" i="2"/>
  <c r="B439" i="13" s="1"/>
  <c r="AS17" i="2"/>
  <c r="C13" i="13" s="1"/>
  <c r="AT17" i="2"/>
  <c r="C155" i="13" s="1"/>
  <c r="AU17" i="2"/>
  <c r="C297" i="13" s="1"/>
  <c r="AV17" i="2"/>
  <c r="C439" i="13" s="1"/>
  <c r="AW17" i="2"/>
  <c r="AX17" i="2"/>
  <c r="G13" i="13" s="1"/>
  <c r="AY17" i="2"/>
  <c r="G155" i="13" s="1"/>
  <c r="AZ17" i="2"/>
  <c r="G297" i="13" s="1"/>
  <c r="Q18" i="2"/>
  <c r="F14" i="12" s="1"/>
  <c r="U18" i="2"/>
  <c r="V18" i="2"/>
  <c r="AD18" i="2"/>
  <c r="AG18" i="2"/>
  <c r="D14" i="12" s="1"/>
  <c r="B14" i="13"/>
  <c r="B156" i="13"/>
  <c r="AQ18" i="2"/>
  <c r="B298" i="13" s="1"/>
  <c r="AR18" i="2"/>
  <c r="B440" i="13" s="1"/>
  <c r="AS18" i="2"/>
  <c r="C14" i="13" s="1"/>
  <c r="AT18" i="2"/>
  <c r="C156" i="13" s="1"/>
  <c r="AU18" i="2"/>
  <c r="C298" i="13" s="1"/>
  <c r="AV18" i="2"/>
  <c r="C440" i="13" s="1"/>
  <c r="AW18" i="2"/>
  <c r="I14" i="12" s="1"/>
  <c r="AX18" i="2"/>
  <c r="G14" i="13" s="1"/>
  <c r="AY18" i="2"/>
  <c r="G156" i="13" s="1"/>
  <c r="AZ18" i="2"/>
  <c r="G298" i="13" s="1"/>
  <c r="Q19" i="2"/>
  <c r="U19" i="2"/>
  <c r="V19" i="2"/>
  <c r="AD19" i="2"/>
  <c r="AG19" i="2"/>
  <c r="D15" i="12" s="1"/>
  <c r="AQ19" i="2"/>
  <c r="B299" i="13" s="1"/>
  <c r="AR19" i="2"/>
  <c r="B441" i="13" s="1"/>
  <c r="AS19" i="2"/>
  <c r="C15" i="13" s="1"/>
  <c r="AT19" i="2"/>
  <c r="C157" i="13" s="1"/>
  <c r="AU19" i="2"/>
  <c r="C299" i="13" s="1"/>
  <c r="AV19" i="2"/>
  <c r="C441" i="13" s="1"/>
  <c r="AW19" i="2"/>
  <c r="I15" i="12" s="1"/>
  <c r="AX19" i="2"/>
  <c r="G15" i="13" s="1"/>
  <c r="AY19" i="2"/>
  <c r="G157" i="13" s="1"/>
  <c r="AZ19" i="2"/>
  <c r="G299" i="13" s="1"/>
  <c r="Q20" i="2"/>
  <c r="F16" i="12" s="1"/>
  <c r="U20" i="2"/>
  <c r="V20" i="2"/>
  <c r="AD20" i="2"/>
  <c r="AG20" i="2"/>
  <c r="D16" i="12" s="1"/>
  <c r="B16" i="13"/>
  <c r="B158" i="13"/>
  <c r="AQ20" i="2"/>
  <c r="B300" i="13" s="1"/>
  <c r="AR20" i="2"/>
  <c r="B442" i="13" s="1"/>
  <c r="AS20" i="2"/>
  <c r="C16" i="13" s="1"/>
  <c r="AT20" i="2"/>
  <c r="C158" i="13" s="1"/>
  <c r="AU20" i="2"/>
  <c r="C300" i="13" s="1"/>
  <c r="AV20" i="2"/>
  <c r="C442" i="13" s="1"/>
  <c r="AW20" i="2"/>
  <c r="I16" i="12" s="1"/>
  <c r="AX20" i="2"/>
  <c r="G16" i="13" s="1"/>
  <c r="AY20" i="2"/>
  <c r="G158" i="13" s="1"/>
  <c r="AZ20" i="2"/>
  <c r="G300" i="13" s="1"/>
  <c r="BA20" i="2"/>
  <c r="G442" i="13" s="1"/>
  <c r="Q21" i="2"/>
  <c r="AE21" i="2" s="1"/>
  <c r="U21" i="2"/>
  <c r="V21" i="2"/>
  <c r="AD21" i="2"/>
  <c r="AG21" i="2"/>
  <c r="D17" i="12" s="1"/>
  <c r="B17" i="13"/>
  <c r="B159" i="13"/>
  <c r="AQ21" i="2"/>
  <c r="B301" i="13" s="1"/>
  <c r="AR21" i="2"/>
  <c r="B443" i="13" s="1"/>
  <c r="AS21" i="2"/>
  <c r="C17" i="13" s="1"/>
  <c r="AT21" i="2"/>
  <c r="C159" i="13" s="1"/>
  <c r="AU21" i="2"/>
  <c r="C301" i="13" s="1"/>
  <c r="AV21" i="2"/>
  <c r="C443" i="13" s="1"/>
  <c r="AW21" i="2"/>
  <c r="I17" i="12" s="1"/>
  <c r="AX21" i="2"/>
  <c r="G17" i="13" s="1"/>
  <c r="AY21" i="2"/>
  <c r="G159" i="13" s="1"/>
  <c r="AZ21" i="2"/>
  <c r="G301" i="13" s="1"/>
  <c r="BA21" i="2"/>
  <c r="G443" i="13" s="1"/>
  <c r="Q22" i="2"/>
  <c r="AE22" i="2" s="1"/>
  <c r="U22" i="2"/>
  <c r="V22" i="2"/>
  <c r="AD22" i="2"/>
  <c r="AG22" i="2"/>
  <c r="D18" i="12" s="1"/>
  <c r="B160" i="13"/>
  <c r="AQ22" i="2"/>
  <c r="B302" i="13" s="1"/>
  <c r="AR22" i="2"/>
  <c r="B444" i="13" s="1"/>
  <c r="AS22" i="2"/>
  <c r="C18" i="13"/>
  <c r="AT22" i="2"/>
  <c r="C160" i="13" s="1"/>
  <c r="AU22" i="2"/>
  <c r="C302" i="13" s="1"/>
  <c r="AV22" i="2"/>
  <c r="C444" i="13" s="1"/>
  <c r="AW22" i="2"/>
  <c r="I18" i="12" s="1"/>
  <c r="AX22" i="2"/>
  <c r="G18" i="13" s="1"/>
  <c r="AY22" i="2"/>
  <c r="G160" i="13"/>
  <c r="AZ22" i="2"/>
  <c r="G302" i="13" s="1"/>
  <c r="Q23" i="2"/>
  <c r="AE23" i="2" s="1"/>
  <c r="D161" i="13" s="1"/>
  <c r="U23" i="2"/>
  <c r="V23" i="2"/>
  <c r="AD23" i="2"/>
  <c r="AG23" i="2"/>
  <c r="D19" i="12" s="1"/>
  <c r="B19" i="13"/>
  <c r="B161" i="13"/>
  <c r="AQ23" i="2"/>
  <c r="B303" i="13" s="1"/>
  <c r="AR23" i="2"/>
  <c r="B445" i="13" s="1"/>
  <c r="AS23" i="2"/>
  <c r="C19" i="13" s="1"/>
  <c r="AT23" i="2"/>
  <c r="C161" i="13" s="1"/>
  <c r="AU23" i="2"/>
  <c r="C303" i="13" s="1"/>
  <c r="AV23" i="2"/>
  <c r="C445" i="13" s="1"/>
  <c r="AW23" i="2"/>
  <c r="I19" i="12" s="1"/>
  <c r="AX23" i="2"/>
  <c r="G19" i="13" s="1"/>
  <c r="AY23" i="2"/>
  <c r="G161" i="13" s="1"/>
  <c r="AZ23" i="2"/>
  <c r="G303" i="13" s="1"/>
  <c r="Q24" i="2"/>
  <c r="AE24" i="2" s="1"/>
  <c r="U24" i="2"/>
  <c r="V24" i="2"/>
  <c r="AD24" i="2"/>
  <c r="AG24" i="2"/>
  <c r="D20" i="12" s="1"/>
  <c r="B20" i="13"/>
  <c r="B162" i="13"/>
  <c r="AQ24" i="2"/>
  <c r="B304" i="13" s="1"/>
  <c r="AR24" i="2"/>
  <c r="B446" i="13" s="1"/>
  <c r="AS24" i="2"/>
  <c r="C20" i="13" s="1"/>
  <c r="AT24" i="2"/>
  <c r="C162" i="13" s="1"/>
  <c r="AU24" i="2"/>
  <c r="C304" i="13" s="1"/>
  <c r="AV24" i="2"/>
  <c r="C446" i="13" s="1"/>
  <c r="AW24" i="2"/>
  <c r="I20" i="12" s="1"/>
  <c r="AX24" i="2"/>
  <c r="G20" i="13" s="1"/>
  <c r="AY24" i="2"/>
  <c r="G162" i="13" s="1"/>
  <c r="AZ24" i="2"/>
  <c r="G304" i="13" s="1"/>
  <c r="Q25" i="2"/>
  <c r="U25" i="2"/>
  <c r="V25" i="2"/>
  <c r="AD25" i="2"/>
  <c r="AG25" i="2"/>
  <c r="D21" i="12" s="1"/>
  <c r="B21" i="13"/>
  <c r="B163" i="13"/>
  <c r="AQ25" i="2"/>
  <c r="B305" i="13" s="1"/>
  <c r="AR25" i="2"/>
  <c r="B447" i="13" s="1"/>
  <c r="AS25" i="2"/>
  <c r="C21" i="13" s="1"/>
  <c r="AT25" i="2"/>
  <c r="C163" i="13" s="1"/>
  <c r="AU25" i="2"/>
  <c r="C305" i="13" s="1"/>
  <c r="AV25" i="2"/>
  <c r="C447" i="13" s="1"/>
  <c r="AW25" i="2"/>
  <c r="I21" i="12" s="1"/>
  <c r="AX25" i="2"/>
  <c r="G21" i="13" s="1"/>
  <c r="AY25" i="2"/>
  <c r="G163" i="13" s="1"/>
  <c r="AZ25" i="2"/>
  <c r="G305" i="13" s="1"/>
  <c r="Q26" i="2"/>
  <c r="AE26" i="2" s="1"/>
  <c r="D306" i="13" s="1"/>
  <c r="U26" i="2"/>
  <c r="V26" i="2"/>
  <c r="AD26" i="2"/>
  <c r="AG26" i="2"/>
  <c r="D22" i="12" s="1"/>
  <c r="B22" i="13"/>
  <c r="B164" i="13"/>
  <c r="AQ26" i="2"/>
  <c r="B306" i="13" s="1"/>
  <c r="AR26" i="2"/>
  <c r="B448" i="13" s="1"/>
  <c r="AS26" i="2"/>
  <c r="C22" i="13" s="1"/>
  <c r="AT26" i="2"/>
  <c r="C164" i="13" s="1"/>
  <c r="AU26" i="2"/>
  <c r="C306" i="13" s="1"/>
  <c r="AV26" i="2"/>
  <c r="C448" i="13" s="1"/>
  <c r="AW26" i="2"/>
  <c r="I22" i="12" s="1"/>
  <c r="AX26" i="2"/>
  <c r="G22" i="13" s="1"/>
  <c r="AY26" i="2"/>
  <c r="G164" i="13" s="1"/>
  <c r="AZ26" i="2"/>
  <c r="G306" i="13" s="1"/>
  <c r="BA26" i="2"/>
  <c r="G448" i="13" s="1"/>
  <c r="Q27" i="2"/>
  <c r="U27" i="2"/>
  <c r="V27" i="2"/>
  <c r="AD27" i="2"/>
  <c r="AG27" i="2"/>
  <c r="D23" i="12" s="1"/>
  <c r="B23" i="13"/>
  <c r="AQ27" i="2"/>
  <c r="B307" i="13" s="1"/>
  <c r="AR27" i="2"/>
  <c r="B449" i="13" s="1"/>
  <c r="AS27" i="2"/>
  <c r="C23" i="13" s="1"/>
  <c r="AT27" i="2"/>
  <c r="C165" i="13" s="1"/>
  <c r="AU27" i="2"/>
  <c r="C307" i="13" s="1"/>
  <c r="AV27" i="2"/>
  <c r="C449" i="13" s="1"/>
  <c r="AW27" i="2"/>
  <c r="I23" i="12" s="1"/>
  <c r="AX27" i="2"/>
  <c r="G23" i="13" s="1"/>
  <c r="AY27" i="2"/>
  <c r="G165" i="13" s="1"/>
  <c r="AZ27" i="2"/>
  <c r="G307" i="13"/>
  <c r="A38" i="2"/>
  <c r="A39" i="2"/>
  <c r="A40" i="2"/>
  <c r="A41" i="2"/>
  <c r="A42" i="2"/>
  <c r="A43" i="2"/>
  <c r="A44" i="2"/>
  <c r="A45" i="2"/>
  <c r="A46" i="2"/>
  <c r="A47" i="2"/>
  <c r="Q28" i="2"/>
  <c r="U28" i="2"/>
  <c r="V28" i="2"/>
  <c r="AD28" i="2"/>
  <c r="AG28" i="2"/>
  <c r="D24" i="12" s="1"/>
  <c r="B24" i="13"/>
  <c r="B166" i="13"/>
  <c r="AQ28" i="2"/>
  <c r="B308" i="13" s="1"/>
  <c r="AR28" i="2"/>
  <c r="B450" i="13" s="1"/>
  <c r="AS28" i="2"/>
  <c r="C24" i="13" s="1"/>
  <c r="AT28" i="2"/>
  <c r="C166" i="13" s="1"/>
  <c r="AU28" i="2"/>
  <c r="C308" i="13" s="1"/>
  <c r="AV28" i="2"/>
  <c r="C450" i="13" s="1"/>
  <c r="AW28" i="2"/>
  <c r="I24" i="12" s="1"/>
  <c r="AX28" i="2"/>
  <c r="G24" i="13" s="1"/>
  <c r="AY28" i="2"/>
  <c r="G166" i="13" s="1"/>
  <c r="AZ28" i="2"/>
  <c r="G308" i="13" s="1"/>
  <c r="Q29" i="2"/>
  <c r="AI29" i="2" s="1"/>
  <c r="U29" i="2"/>
  <c r="V29" i="2"/>
  <c r="AD29" i="2"/>
  <c r="AG29" i="2"/>
  <c r="D25" i="12" s="1"/>
  <c r="B25" i="13"/>
  <c r="B167" i="13"/>
  <c r="AQ29" i="2"/>
  <c r="B309" i="13" s="1"/>
  <c r="AR29" i="2"/>
  <c r="B451" i="13" s="1"/>
  <c r="AS29" i="2"/>
  <c r="C25" i="13"/>
  <c r="AT29" i="2"/>
  <c r="C167" i="13"/>
  <c r="AU29" i="2"/>
  <c r="C309" i="13" s="1"/>
  <c r="AV29" i="2"/>
  <c r="C451" i="13" s="1"/>
  <c r="AW29" i="2"/>
  <c r="I25" i="12" s="1"/>
  <c r="AX29" i="2"/>
  <c r="G25" i="13" s="1"/>
  <c r="AY29" i="2"/>
  <c r="G167" i="13" s="1"/>
  <c r="AZ29" i="2"/>
  <c r="G309" i="13" s="1"/>
  <c r="Q30" i="2"/>
  <c r="AE30" i="2" s="1"/>
  <c r="U30" i="2"/>
  <c r="V30" i="2"/>
  <c r="AD30" i="2"/>
  <c r="AG30" i="2"/>
  <c r="D26" i="12" s="1"/>
  <c r="B26" i="13"/>
  <c r="B168" i="13"/>
  <c r="AQ30" i="2"/>
  <c r="B310" i="13" s="1"/>
  <c r="AR30" i="2"/>
  <c r="B452" i="13" s="1"/>
  <c r="AS30" i="2"/>
  <c r="C26" i="13" s="1"/>
  <c r="AT30" i="2"/>
  <c r="C168" i="13" s="1"/>
  <c r="AU30" i="2"/>
  <c r="C310" i="13"/>
  <c r="AV30" i="2"/>
  <c r="C452" i="13" s="1"/>
  <c r="AW30" i="2"/>
  <c r="I26" i="12" s="1"/>
  <c r="AX30" i="2"/>
  <c r="G26" i="13" s="1"/>
  <c r="AY30" i="2"/>
  <c r="G168" i="13" s="1"/>
  <c r="AZ30" i="2"/>
  <c r="G310" i="13" s="1"/>
  <c r="G452" i="13"/>
  <c r="Q31" i="2"/>
  <c r="U31" i="2"/>
  <c r="V31" i="2"/>
  <c r="AD31" i="2"/>
  <c r="AG31" i="2"/>
  <c r="D27" i="12" s="1"/>
  <c r="B27" i="13"/>
  <c r="B169" i="13"/>
  <c r="AQ31" i="2"/>
  <c r="B311" i="13" s="1"/>
  <c r="AR31" i="2"/>
  <c r="B453" i="13" s="1"/>
  <c r="AS31" i="2"/>
  <c r="C27" i="13" s="1"/>
  <c r="AT31" i="2"/>
  <c r="C169" i="13" s="1"/>
  <c r="AU31" i="2"/>
  <c r="C311" i="13" s="1"/>
  <c r="AV31" i="2"/>
  <c r="C453" i="13" s="1"/>
  <c r="AW31" i="2"/>
  <c r="I27" i="12" s="1"/>
  <c r="AX31" i="2"/>
  <c r="G27" i="13" s="1"/>
  <c r="AY31" i="2"/>
  <c r="G169" i="13" s="1"/>
  <c r="AZ31" i="2"/>
  <c r="G311" i="13" s="1"/>
  <c r="Q32" i="2"/>
  <c r="F28" i="12" s="1"/>
  <c r="U32" i="2"/>
  <c r="V32" i="2"/>
  <c r="AD32" i="2"/>
  <c r="AG32" i="2"/>
  <c r="D28" i="12" s="1"/>
  <c r="B28" i="13"/>
  <c r="B170" i="13"/>
  <c r="AQ32" i="2"/>
  <c r="B312" i="13" s="1"/>
  <c r="AR32" i="2"/>
  <c r="B454" i="13" s="1"/>
  <c r="AS32" i="2"/>
  <c r="C28" i="13" s="1"/>
  <c r="AT32" i="2"/>
  <c r="C170" i="13" s="1"/>
  <c r="AU32" i="2"/>
  <c r="C312" i="13" s="1"/>
  <c r="AV32" i="2"/>
  <c r="C454" i="13" s="1"/>
  <c r="AW32" i="2"/>
  <c r="I28" i="12" s="1"/>
  <c r="AX32" i="2"/>
  <c r="G28" i="13" s="1"/>
  <c r="AY32" i="2"/>
  <c r="G170" i="13" s="1"/>
  <c r="AZ32" i="2"/>
  <c r="G312" i="13" s="1"/>
  <c r="Q33" i="2"/>
  <c r="AE33" i="2" s="1"/>
  <c r="D455" i="13" s="1"/>
  <c r="U33" i="2"/>
  <c r="V33" i="2"/>
  <c r="AD33" i="2"/>
  <c r="AG33" i="2"/>
  <c r="D29" i="12" s="1"/>
  <c r="B29" i="13"/>
  <c r="B171" i="13"/>
  <c r="AQ33" i="2"/>
  <c r="B313" i="13" s="1"/>
  <c r="AR33" i="2"/>
  <c r="B455" i="13" s="1"/>
  <c r="AS33" i="2"/>
  <c r="C29" i="13" s="1"/>
  <c r="AT33" i="2"/>
  <c r="C171" i="13" s="1"/>
  <c r="AU33" i="2"/>
  <c r="C313" i="13" s="1"/>
  <c r="AV33" i="2"/>
  <c r="C455" i="13" s="1"/>
  <c r="AW33" i="2"/>
  <c r="I29" i="12" s="1"/>
  <c r="AX33" i="2"/>
  <c r="G29" i="13" s="1"/>
  <c r="AY33" i="2"/>
  <c r="G171" i="13" s="1"/>
  <c r="AZ33" i="2"/>
  <c r="G313" i="13" s="1"/>
  <c r="BA33" i="2"/>
  <c r="G455" i="13" s="1"/>
  <c r="Q34" i="2"/>
  <c r="U34" i="2"/>
  <c r="V34" i="2"/>
  <c r="AD34" i="2"/>
  <c r="AG34" i="2"/>
  <c r="D30" i="12" s="1"/>
  <c r="B30" i="13"/>
  <c r="B172" i="13"/>
  <c r="AQ34" i="2"/>
  <c r="B314" i="13" s="1"/>
  <c r="AR34" i="2"/>
  <c r="B456" i="13" s="1"/>
  <c r="AS34" i="2"/>
  <c r="C30" i="13" s="1"/>
  <c r="AT34" i="2"/>
  <c r="C172" i="13" s="1"/>
  <c r="AU34" i="2"/>
  <c r="C314" i="13" s="1"/>
  <c r="AV34" i="2"/>
  <c r="C456" i="13" s="1"/>
  <c r="AW34" i="2"/>
  <c r="I30" i="12" s="1"/>
  <c r="AX34" i="2"/>
  <c r="G30" i="13" s="1"/>
  <c r="AY34" i="2"/>
  <c r="G172" i="13" s="1"/>
  <c r="AZ34" i="2"/>
  <c r="G314" i="13" s="1"/>
  <c r="BA34" i="2"/>
  <c r="G456" i="13" s="1"/>
  <c r="Q35" i="2"/>
  <c r="AI35" i="2" s="1"/>
  <c r="U35" i="2"/>
  <c r="V35" i="2"/>
  <c r="AD35" i="2"/>
  <c r="AG35" i="2"/>
  <c r="D31" i="12" s="1"/>
  <c r="AQ35" i="2"/>
  <c r="B315" i="13" s="1"/>
  <c r="AR35" i="2"/>
  <c r="B457" i="13" s="1"/>
  <c r="C31" i="13"/>
  <c r="AT35" i="2"/>
  <c r="C173" i="13" s="1"/>
  <c r="AU35" i="2"/>
  <c r="C315" i="13" s="1"/>
  <c r="AV35" i="2"/>
  <c r="C457" i="13" s="1"/>
  <c r="AW35" i="2"/>
  <c r="I31" i="12" s="1"/>
  <c r="AX35" i="2"/>
  <c r="G31" i="13" s="1"/>
  <c r="AY35" i="2"/>
  <c r="G173" i="13" s="1"/>
  <c r="AZ35" i="2"/>
  <c r="G315" i="13" s="1"/>
  <c r="Q36" i="2"/>
  <c r="AI36" i="2" s="1"/>
  <c r="U36" i="2"/>
  <c r="V36" i="2"/>
  <c r="AD36" i="2"/>
  <c r="AG36" i="2"/>
  <c r="D32" i="12" s="1"/>
  <c r="B32" i="13"/>
  <c r="B174" i="13"/>
  <c r="AQ36" i="2"/>
  <c r="B316" i="13" s="1"/>
  <c r="AR36" i="2"/>
  <c r="B458" i="13" s="1"/>
  <c r="AT36" i="2"/>
  <c r="C174" i="13" s="1"/>
  <c r="AU36" i="2"/>
  <c r="C316" i="13" s="1"/>
  <c r="AV36" i="2"/>
  <c r="C458" i="13" s="1"/>
  <c r="AW36" i="2"/>
  <c r="I32" i="12" s="1"/>
  <c r="AX36" i="2"/>
  <c r="G32" i="13" s="1"/>
  <c r="AY36" i="2"/>
  <c r="G174" i="13" s="1"/>
  <c r="AZ36" i="2"/>
  <c r="G316" i="13" s="1"/>
  <c r="Q37" i="2"/>
  <c r="U37" i="2"/>
  <c r="V37" i="2"/>
  <c r="AD37" i="2"/>
  <c r="AG37" i="2"/>
  <c r="D33" i="12" s="1"/>
  <c r="B33" i="13"/>
  <c r="AQ37" i="2"/>
  <c r="B317" i="13" s="1"/>
  <c r="AR37" i="2"/>
  <c r="B459" i="13" s="1"/>
  <c r="C33" i="13"/>
  <c r="AT37" i="2"/>
  <c r="C175" i="13" s="1"/>
  <c r="AU37" i="2"/>
  <c r="C317" i="13" s="1"/>
  <c r="AV37" i="2"/>
  <c r="C459" i="13" s="1"/>
  <c r="AW37" i="2"/>
  <c r="I33" i="12" s="1"/>
  <c r="AX37" i="2"/>
  <c r="G33" i="13" s="1"/>
  <c r="AY37" i="2"/>
  <c r="G175" i="13" s="1"/>
  <c r="AZ37" i="2"/>
  <c r="G317" i="13" s="1"/>
  <c r="BA37" i="2"/>
  <c r="G459" i="13" s="1"/>
  <c r="Q38" i="2"/>
  <c r="AE38" i="2" s="1"/>
  <c r="U38" i="2"/>
  <c r="V38" i="2"/>
  <c r="AD38" i="2"/>
  <c r="AG38" i="2"/>
  <c r="D34" i="12" s="1"/>
  <c r="B176" i="13"/>
  <c r="AQ38" i="2"/>
  <c r="B318" i="13" s="1"/>
  <c r="AR38" i="2"/>
  <c r="B460" i="13" s="1"/>
  <c r="AT38" i="2"/>
  <c r="C176" i="13" s="1"/>
  <c r="AU38" i="2"/>
  <c r="C318" i="13" s="1"/>
  <c r="AV38" i="2"/>
  <c r="C460" i="13" s="1"/>
  <c r="AW38" i="2"/>
  <c r="I34" i="12" s="1"/>
  <c r="AX38" i="2"/>
  <c r="G34" i="13" s="1"/>
  <c r="AY38" i="2"/>
  <c r="G176" i="13"/>
  <c r="AZ38" i="2"/>
  <c r="G318" i="13" s="1"/>
  <c r="Q39" i="2"/>
  <c r="F35" i="12" s="1"/>
  <c r="U39" i="2"/>
  <c r="V39" i="2"/>
  <c r="AD39" i="2"/>
  <c r="AG39" i="2"/>
  <c r="D35" i="12" s="1"/>
  <c r="B35" i="13"/>
  <c r="B177" i="13"/>
  <c r="AQ39" i="2"/>
  <c r="B319" i="13" s="1"/>
  <c r="AR39" i="2"/>
  <c r="B461" i="13" s="1"/>
  <c r="AS39" i="2"/>
  <c r="C35" i="13" s="1"/>
  <c r="AT39" i="2"/>
  <c r="C177" i="13" s="1"/>
  <c r="AU39" i="2"/>
  <c r="C319" i="13" s="1"/>
  <c r="AV39" i="2"/>
  <c r="C461" i="13" s="1"/>
  <c r="AW39" i="2"/>
  <c r="AX39" i="2"/>
  <c r="G35" i="13" s="1"/>
  <c r="AY39" i="2"/>
  <c r="G177" i="13" s="1"/>
  <c r="AZ39" i="2"/>
  <c r="G319" i="13"/>
  <c r="BA39" i="2"/>
  <c r="G461" i="13" s="1"/>
  <c r="Q40" i="2"/>
  <c r="F36" i="12" s="1"/>
  <c r="U40" i="2"/>
  <c r="V40" i="2"/>
  <c r="AD40" i="2"/>
  <c r="AG40" i="2"/>
  <c r="D36" i="12"/>
  <c r="B36" i="13"/>
  <c r="B178" i="13"/>
  <c r="AQ40" i="2"/>
  <c r="B320" i="13" s="1"/>
  <c r="AR40" i="2"/>
  <c r="B462" i="13" s="1"/>
  <c r="AS40" i="2"/>
  <c r="C36" i="13" s="1"/>
  <c r="AT40" i="2"/>
  <c r="C178" i="13" s="1"/>
  <c r="AU40" i="2"/>
  <c r="C320" i="13" s="1"/>
  <c r="AV40" i="2"/>
  <c r="C462" i="13" s="1"/>
  <c r="AW40" i="2"/>
  <c r="AX40" i="2"/>
  <c r="G36" i="13"/>
  <c r="AY40" i="2"/>
  <c r="G178" i="13" s="1"/>
  <c r="AZ40" i="2"/>
  <c r="G320" i="13" s="1"/>
  <c r="Q41" i="2"/>
  <c r="U41" i="2"/>
  <c r="V41" i="2"/>
  <c r="AD41" i="2"/>
  <c r="AG41" i="2"/>
  <c r="B37" i="13"/>
  <c r="B179" i="13"/>
  <c r="AQ41" i="2"/>
  <c r="B321" i="13" s="1"/>
  <c r="AR41" i="2"/>
  <c r="B463" i="13" s="1"/>
  <c r="AS41" i="2"/>
  <c r="C37" i="13" s="1"/>
  <c r="AT41" i="2"/>
  <c r="C179" i="13" s="1"/>
  <c r="AU41" i="2"/>
  <c r="C321" i="13" s="1"/>
  <c r="AV41" i="2"/>
  <c r="C463" i="13" s="1"/>
  <c r="AW41" i="2"/>
  <c r="I37" i="12" s="1"/>
  <c r="AX41" i="2"/>
  <c r="G37" i="13" s="1"/>
  <c r="AY41" i="2"/>
  <c r="G179" i="13" s="1"/>
  <c r="AZ41" i="2"/>
  <c r="G321" i="13" s="1"/>
  <c r="BA41" i="2"/>
  <c r="G463" i="13" s="1"/>
  <c r="Q42" i="2"/>
  <c r="U42" i="2"/>
  <c r="V42" i="2"/>
  <c r="AD42" i="2"/>
  <c r="AG42" i="2"/>
  <c r="B38" i="13"/>
  <c r="B180" i="13"/>
  <c r="AQ42" i="2"/>
  <c r="B322" i="13" s="1"/>
  <c r="AR42" i="2"/>
  <c r="B464" i="13" s="1"/>
  <c r="AS42" i="2"/>
  <c r="C38" i="13" s="1"/>
  <c r="AT42" i="2"/>
  <c r="C180" i="13" s="1"/>
  <c r="AU42" i="2"/>
  <c r="C322" i="13" s="1"/>
  <c r="AV42" i="2"/>
  <c r="C464" i="13" s="1"/>
  <c r="AW42" i="2"/>
  <c r="I38" i="12" s="1"/>
  <c r="AX42" i="2"/>
  <c r="G38" i="13" s="1"/>
  <c r="AY42" i="2"/>
  <c r="G180" i="13" s="1"/>
  <c r="AZ42" i="2"/>
  <c r="G322" i="13" s="1"/>
  <c r="BA42" i="2"/>
  <c r="G464" i="13" s="1"/>
  <c r="Q43" i="2"/>
  <c r="F39" i="12" s="1"/>
  <c r="U43" i="2"/>
  <c r="V43" i="2"/>
  <c r="AD43" i="2"/>
  <c r="AG43" i="2"/>
  <c r="B39" i="13"/>
  <c r="AQ43" i="2"/>
  <c r="B323" i="13" s="1"/>
  <c r="AR43" i="2"/>
  <c r="B465" i="13" s="1"/>
  <c r="AS43" i="2"/>
  <c r="C39" i="13" s="1"/>
  <c r="AT43" i="2"/>
  <c r="C181" i="13" s="1"/>
  <c r="AU43" i="2"/>
  <c r="C323" i="13" s="1"/>
  <c r="AV43" i="2"/>
  <c r="C465" i="13" s="1"/>
  <c r="AW43" i="2"/>
  <c r="AX43" i="2"/>
  <c r="G39" i="13" s="1"/>
  <c r="AY43" i="2"/>
  <c r="G181" i="13" s="1"/>
  <c r="AZ43" i="2"/>
  <c r="G323" i="13" s="1"/>
  <c r="BA43" i="2"/>
  <c r="G465" i="13" s="1"/>
  <c r="Q44" i="2"/>
  <c r="U44" i="2"/>
  <c r="V44" i="2"/>
  <c r="AD44" i="2"/>
  <c r="AG44" i="2"/>
  <c r="D40" i="12" s="1"/>
  <c r="B40" i="13"/>
  <c r="B182" i="13"/>
  <c r="AQ44" i="2"/>
  <c r="B324" i="13" s="1"/>
  <c r="AR44" i="2"/>
  <c r="B466" i="13" s="1"/>
  <c r="AS44" i="2"/>
  <c r="C40" i="13" s="1"/>
  <c r="AT44" i="2"/>
  <c r="C182" i="13" s="1"/>
  <c r="AU44" i="2"/>
  <c r="C324" i="13"/>
  <c r="AV44" i="2"/>
  <c r="C466" i="13" s="1"/>
  <c r="AW44" i="2"/>
  <c r="I40" i="12" s="1"/>
  <c r="AX44" i="2"/>
  <c r="G40" i="13" s="1"/>
  <c r="AY44" i="2"/>
  <c r="G182" i="13" s="1"/>
  <c r="AZ44" i="2"/>
  <c r="G324" i="13" s="1"/>
  <c r="Q45" i="2"/>
  <c r="AE45" i="2" s="1"/>
  <c r="U45" i="2"/>
  <c r="V45" i="2"/>
  <c r="AD45" i="2"/>
  <c r="AG45" i="2"/>
  <c r="B41" i="13"/>
  <c r="AQ45" i="2"/>
  <c r="B325" i="13" s="1"/>
  <c r="AR45" i="2"/>
  <c r="B467" i="13" s="1"/>
  <c r="AS45" i="2"/>
  <c r="C41" i="13" s="1"/>
  <c r="AT45" i="2"/>
  <c r="C183" i="13" s="1"/>
  <c r="AU45" i="2"/>
  <c r="C325" i="13" s="1"/>
  <c r="AV45" i="2"/>
  <c r="C467" i="13" s="1"/>
  <c r="AW45" i="2"/>
  <c r="I41" i="12" s="1"/>
  <c r="AX45" i="2"/>
  <c r="G41" i="13" s="1"/>
  <c r="AY45" i="2"/>
  <c r="G183" i="13" s="1"/>
  <c r="AZ45" i="2"/>
  <c r="G325" i="13" s="1"/>
  <c r="BA45" i="2"/>
  <c r="G467" i="13" s="1"/>
  <c r="Q46" i="2"/>
  <c r="AI46" i="2" s="1"/>
  <c r="U46" i="2"/>
  <c r="V46" i="2"/>
  <c r="AD46" i="2"/>
  <c r="AG46" i="2"/>
  <c r="D42" i="12" s="1"/>
  <c r="B184" i="13"/>
  <c r="AQ46" i="2"/>
  <c r="B326" i="13" s="1"/>
  <c r="AR46" i="2"/>
  <c r="B468" i="13" s="1"/>
  <c r="AS46" i="2"/>
  <c r="C42" i="13" s="1"/>
  <c r="AT46" i="2"/>
  <c r="C184" i="13" s="1"/>
  <c r="AU46" i="2"/>
  <c r="C326" i="13" s="1"/>
  <c r="AV46" i="2"/>
  <c r="C468" i="13" s="1"/>
  <c r="AW46" i="2"/>
  <c r="AX46" i="2"/>
  <c r="G42" i="13" s="1"/>
  <c r="AY46" i="2"/>
  <c r="G184" i="13" s="1"/>
  <c r="AZ46" i="2"/>
  <c r="G326" i="13"/>
  <c r="BA46" i="2"/>
  <c r="G468" i="13" s="1"/>
  <c r="Q47" i="2"/>
  <c r="AI47" i="2" s="1"/>
  <c r="U47" i="2"/>
  <c r="V47" i="2"/>
  <c r="AD47" i="2"/>
  <c r="AG47" i="2"/>
  <c r="D43" i="12" s="1"/>
  <c r="B43" i="13"/>
  <c r="B185" i="13"/>
  <c r="AQ47" i="2"/>
  <c r="B327" i="13" s="1"/>
  <c r="AR47" i="2"/>
  <c r="B469" i="13" s="1"/>
  <c r="AS47" i="2"/>
  <c r="C43" i="13" s="1"/>
  <c r="AT47" i="2"/>
  <c r="C185" i="13" s="1"/>
  <c r="AU47" i="2"/>
  <c r="C327" i="13" s="1"/>
  <c r="AV47" i="2"/>
  <c r="C469" i="13" s="1"/>
  <c r="AW47" i="2"/>
  <c r="AX47" i="2"/>
  <c r="G43" i="13" s="1"/>
  <c r="AY47" i="2"/>
  <c r="G185" i="13" s="1"/>
  <c r="AZ47" i="2"/>
  <c r="G327" i="13" s="1"/>
  <c r="A48" i="2"/>
  <c r="Q48" i="2"/>
  <c r="AI48" i="2" s="1"/>
  <c r="U48" i="2"/>
  <c r="V48" i="2"/>
  <c r="AD48" i="2"/>
  <c r="AG48" i="2"/>
  <c r="B44" i="13"/>
  <c r="B186" i="13"/>
  <c r="AQ48" i="2"/>
  <c r="B328" i="13" s="1"/>
  <c r="AR48" i="2"/>
  <c r="B470" i="13" s="1"/>
  <c r="AS48" i="2"/>
  <c r="C44" i="13" s="1"/>
  <c r="AT48" i="2"/>
  <c r="C186" i="13" s="1"/>
  <c r="AU48" i="2"/>
  <c r="C328" i="13" s="1"/>
  <c r="AV48" i="2"/>
  <c r="C470" i="13" s="1"/>
  <c r="AW48" i="2"/>
  <c r="I44" i="12" s="1"/>
  <c r="AX48" i="2"/>
  <c r="G44" i="13" s="1"/>
  <c r="AY48" i="2"/>
  <c r="G186" i="13" s="1"/>
  <c r="AZ48" i="2"/>
  <c r="G328" i="13" s="1"/>
  <c r="BA48" i="2"/>
  <c r="G470" i="13" s="1"/>
  <c r="A49" i="2"/>
  <c r="Q49" i="2"/>
  <c r="U49" i="2"/>
  <c r="V49" i="2"/>
  <c r="AD49" i="2"/>
  <c r="AG49" i="2"/>
  <c r="B45" i="13"/>
  <c r="B187" i="13"/>
  <c r="AQ49" i="2"/>
  <c r="B329" i="13" s="1"/>
  <c r="AR49" i="2"/>
  <c r="B471" i="13" s="1"/>
  <c r="AS49" i="2"/>
  <c r="C45" i="13" s="1"/>
  <c r="AT49" i="2"/>
  <c r="C187" i="13" s="1"/>
  <c r="AU49" i="2"/>
  <c r="C329" i="13" s="1"/>
  <c r="AV49" i="2"/>
  <c r="C471" i="13"/>
  <c r="AW49" i="2"/>
  <c r="AX49" i="2"/>
  <c r="G45" i="13" s="1"/>
  <c r="AY49" i="2"/>
  <c r="G187" i="13" s="1"/>
  <c r="AZ49" i="2"/>
  <c r="G329" i="13" s="1"/>
  <c r="A50" i="2"/>
  <c r="Q50" i="2"/>
  <c r="AI50" i="2" s="1"/>
  <c r="U50" i="2"/>
  <c r="V50" i="2"/>
  <c r="Z50" i="2" s="1"/>
  <c r="AD50" i="2"/>
  <c r="AG50" i="2"/>
  <c r="D46" i="12" s="1"/>
  <c r="B46" i="13"/>
  <c r="B188" i="13"/>
  <c r="AQ50" i="2"/>
  <c r="B330" i="13" s="1"/>
  <c r="AR50" i="2"/>
  <c r="B472" i="13" s="1"/>
  <c r="AS50" i="2"/>
  <c r="C46" i="13" s="1"/>
  <c r="AT50" i="2"/>
  <c r="C188" i="13" s="1"/>
  <c r="AU50" i="2"/>
  <c r="C330" i="13" s="1"/>
  <c r="AV50" i="2"/>
  <c r="C472" i="13"/>
  <c r="AW50" i="2"/>
  <c r="I46" i="12" s="1"/>
  <c r="AX50" i="2"/>
  <c r="G46" i="13" s="1"/>
  <c r="AY50" i="2"/>
  <c r="G188" i="13" s="1"/>
  <c r="AZ50" i="2"/>
  <c r="G330" i="13"/>
  <c r="BA50" i="2"/>
  <c r="G472" i="13" s="1"/>
  <c r="A51" i="2"/>
  <c r="Q51" i="2"/>
  <c r="U51" i="2"/>
  <c r="V51" i="2"/>
  <c r="AD51" i="2"/>
  <c r="AG51" i="2"/>
  <c r="D47" i="12" s="1"/>
  <c r="AQ51" i="2"/>
  <c r="B331" i="13" s="1"/>
  <c r="AR51" i="2"/>
  <c r="B473" i="13" s="1"/>
  <c r="AS51" i="2"/>
  <c r="C47" i="13" s="1"/>
  <c r="AT51" i="2"/>
  <c r="C189" i="13" s="1"/>
  <c r="AU51" i="2"/>
  <c r="C331" i="13" s="1"/>
  <c r="AV51" i="2"/>
  <c r="C473" i="13" s="1"/>
  <c r="AW51" i="2"/>
  <c r="I47" i="12" s="1"/>
  <c r="AX51" i="2"/>
  <c r="G47" i="13" s="1"/>
  <c r="AY51" i="2"/>
  <c r="G189" i="13" s="1"/>
  <c r="AZ51" i="2"/>
  <c r="G331" i="13"/>
  <c r="BA51" i="2"/>
  <c r="G473" i="13" s="1"/>
  <c r="A52" i="2"/>
  <c r="Q52" i="2"/>
  <c r="AI52" i="2" s="1"/>
  <c r="U52" i="2"/>
  <c r="V52" i="2"/>
  <c r="AD52" i="2"/>
  <c r="AG52" i="2"/>
  <c r="D48" i="12" s="1"/>
  <c r="B48" i="13"/>
  <c r="B190" i="13"/>
  <c r="AQ52" i="2"/>
  <c r="B332" i="13" s="1"/>
  <c r="AR52" i="2"/>
  <c r="B474" i="13" s="1"/>
  <c r="AS52" i="2"/>
  <c r="C48" i="13"/>
  <c r="AT52" i="2"/>
  <c r="C190" i="13" s="1"/>
  <c r="AU52" i="2"/>
  <c r="C332" i="13" s="1"/>
  <c r="AV52" i="2"/>
  <c r="C474" i="13" s="1"/>
  <c r="AW52" i="2"/>
  <c r="AX52" i="2"/>
  <c r="G48" i="13" s="1"/>
  <c r="AY52" i="2"/>
  <c r="G190" i="13" s="1"/>
  <c r="AZ52" i="2"/>
  <c r="G332" i="13" s="1"/>
  <c r="A53" i="2"/>
  <c r="Q53" i="2"/>
  <c r="U53" i="2"/>
  <c r="V53" i="2"/>
  <c r="Z53" i="2" s="1"/>
  <c r="AD53" i="2"/>
  <c r="AG53" i="2"/>
  <c r="D49" i="12" s="1"/>
  <c r="B49" i="13"/>
  <c r="AQ53" i="2"/>
  <c r="B333" i="13" s="1"/>
  <c r="AR53" i="2"/>
  <c r="B475" i="13" s="1"/>
  <c r="AS53" i="2"/>
  <c r="C49" i="13" s="1"/>
  <c r="AT53" i="2"/>
  <c r="C191" i="13" s="1"/>
  <c r="AU53" i="2"/>
  <c r="C333" i="13" s="1"/>
  <c r="AV53" i="2"/>
  <c r="C475" i="13" s="1"/>
  <c r="AW53" i="2"/>
  <c r="I49" i="12" s="1"/>
  <c r="AX53" i="2"/>
  <c r="G49" i="13" s="1"/>
  <c r="AY53" i="2"/>
  <c r="G191" i="13" s="1"/>
  <c r="AZ53" i="2"/>
  <c r="G333" i="13" s="1"/>
  <c r="A54" i="2"/>
  <c r="Q54" i="2"/>
  <c r="U54" i="2"/>
  <c r="V54" i="2"/>
  <c r="AD54" i="2"/>
  <c r="AG54" i="2"/>
  <c r="D50" i="12" s="1"/>
  <c r="B192" i="13"/>
  <c r="AQ54" i="2"/>
  <c r="B334" i="13" s="1"/>
  <c r="AR54" i="2"/>
  <c r="B476" i="13" s="1"/>
  <c r="AS54" i="2"/>
  <c r="C50" i="13" s="1"/>
  <c r="AT54" i="2"/>
  <c r="C192" i="13" s="1"/>
  <c r="AU54" i="2"/>
  <c r="C334" i="13"/>
  <c r="AV54" i="2"/>
  <c r="C476" i="13" s="1"/>
  <c r="AW54" i="2"/>
  <c r="AX54" i="2"/>
  <c r="G50" i="13" s="1"/>
  <c r="AY54" i="2"/>
  <c r="G192" i="13" s="1"/>
  <c r="AZ54" i="2"/>
  <c r="G334" i="13" s="1"/>
  <c r="BA54" i="2"/>
  <c r="G476" i="13" s="1"/>
  <c r="A55" i="2"/>
  <c r="Q55" i="2"/>
  <c r="AE55" i="2" s="1"/>
  <c r="U55" i="2"/>
  <c r="V55" i="2"/>
  <c r="AD55" i="2"/>
  <c r="AG55" i="2"/>
  <c r="D51" i="12" s="1"/>
  <c r="B51" i="13"/>
  <c r="B193" i="13"/>
  <c r="AQ55" i="2"/>
  <c r="B335" i="13" s="1"/>
  <c r="AR55" i="2"/>
  <c r="B477" i="13" s="1"/>
  <c r="AS55" i="2"/>
  <c r="C51" i="13" s="1"/>
  <c r="AT55" i="2"/>
  <c r="C193" i="13" s="1"/>
  <c r="AU55" i="2"/>
  <c r="C335" i="13" s="1"/>
  <c r="AV55" i="2"/>
  <c r="C477" i="13" s="1"/>
  <c r="AW55" i="2"/>
  <c r="AX55" i="2"/>
  <c r="G51" i="13" s="1"/>
  <c r="AY55" i="2"/>
  <c r="G193" i="13" s="1"/>
  <c r="AZ55" i="2"/>
  <c r="G335" i="13" s="1"/>
  <c r="A56" i="2"/>
  <c r="Q56" i="2"/>
  <c r="F52" i="12" s="1"/>
  <c r="U56" i="2"/>
  <c r="V56" i="2"/>
  <c r="AD56" i="2"/>
  <c r="AG56" i="2"/>
  <c r="B52" i="13"/>
  <c r="B194" i="13"/>
  <c r="AQ56" i="2"/>
  <c r="B336" i="13" s="1"/>
  <c r="AR56" i="2"/>
  <c r="B478" i="13" s="1"/>
  <c r="AS56" i="2"/>
  <c r="C52" i="13" s="1"/>
  <c r="AT56" i="2"/>
  <c r="C194" i="13" s="1"/>
  <c r="AU56" i="2"/>
  <c r="C336" i="13" s="1"/>
  <c r="AV56" i="2"/>
  <c r="C478" i="13" s="1"/>
  <c r="AW56" i="2"/>
  <c r="AX56" i="2"/>
  <c r="G52" i="13" s="1"/>
  <c r="AY56" i="2"/>
  <c r="G194" i="13" s="1"/>
  <c r="AZ56" i="2"/>
  <c r="G336" i="13" s="1"/>
  <c r="BA56" i="2"/>
  <c r="G478" i="13" s="1"/>
  <c r="A57" i="2"/>
  <c r="Q57" i="2"/>
  <c r="AI57" i="2" s="1"/>
  <c r="U57" i="2"/>
  <c r="Z57" i="2" s="1"/>
  <c r="V57" i="2"/>
  <c r="AD57" i="2"/>
  <c r="AG57" i="2"/>
  <c r="D53" i="12" s="1"/>
  <c r="B53" i="13"/>
  <c r="B195" i="13"/>
  <c r="AQ57" i="2"/>
  <c r="B337" i="13" s="1"/>
  <c r="AR57" i="2"/>
  <c r="B479" i="13" s="1"/>
  <c r="AS57" i="2"/>
  <c r="C53" i="13" s="1"/>
  <c r="AT57" i="2"/>
  <c r="C195" i="13"/>
  <c r="AU57" i="2"/>
  <c r="C337" i="13"/>
  <c r="AV57" i="2"/>
  <c r="C479" i="13" s="1"/>
  <c r="AW57" i="2"/>
  <c r="I53" i="12"/>
  <c r="AX57" i="2"/>
  <c r="G53" i="13" s="1"/>
  <c r="AY57" i="2"/>
  <c r="G195" i="13" s="1"/>
  <c r="AZ57" i="2"/>
  <c r="G337" i="13" s="1"/>
  <c r="A58" i="2"/>
  <c r="Q58" i="2"/>
  <c r="F54" i="12" s="1"/>
  <c r="U58" i="2"/>
  <c r="V58" i="2"/>
  <c r="AD58" i="2"/>
  <c r="AG58" i="2"/>
  <c r="B54" i="13"/>
  <c r="B196" i="13"/>
  <c r="AQ58" i="2"/>
  <c r="B338" i="13" s="1"/>
  <c r="AR58" i="2"/>
  <c r="B480" i="13" s="1"/>
  <c r="AS58" i="2"/>
  <c r="C54" i="13" s="1"/>
  <c r="AT58" i="2"/>
  <c r="C196" i="13" s="1"/>
  <c r="AU58" i="2"/>
  <c r="C338" i="13" s="1"/>
  <c r="AV58" i="2"/>
  <c r="C480" i="13" s="1"/>
  <c r="AW58" i="2"/>
  <c r="I54" i="12" s="1"/>
  <c r="AX58" i="2"/>
  <c r="G54" i="13" s="1"/>
  <c r="AY58" i="2"/>
  <c r="G196" i="13"/>
  <c r="AZ58" i="2"/>
  <c r="G338" i="13" s="1"/>
  <c r="A59" i="2"/>
  <c r="Q59" i="2"/>
  <c r="AI59" i="2" s="1"/>
  <c r="U59" i="2"/>
  <c r="V59" i="2"/>
  <c r="AD59" i="2"/>
  <c r="AG59" i="2"/>
  <c r="D55" i="12" s="1"/>
  <c r="AQ59" i="2"/>
  <c r="B339" i="13" s="1"/>
  <c r="AR59" i="2"/>
  <c r="B481" i="13" s="1"/>
  <c r="AS59" i="2"/>
  <c r="C55" i="13" s="1"/>
  <c r="AT59" i="2"/>
  <c r="C197" i="13" s="1"/>
  <c r="AU59" i="2"/>
  <c r="C339" i="13" s="1"/>
  <c r="AV59" i="2"/>
  <c r="C481" i="13" s="1"/>
  <c r="AW59" i="2"/>
  <c r="I55" i="12" s="1"/>
  <c r="AX59" i="2"/>
  <c r="G55" i="13" s="1"/>
  <c r="AY59" i="2"/>
  <c r="G197" i="13" s="1"/>
  <c r="AZ59" i="2"/>
  <c r="G339" i="13" s="1"/>
  <c r="A60" i="2"/>
  <c r="Q60" i="2"/>
  <c r="U60" i="2"/>
  <c r="V60" i="2"/>
  <c r="AD60" i="2"/>
  <c r="AG60" i="2"/>
  <c r="D56" i="12" s="1"/>
  <c r="B56" i="13"/>
  <c r="B198" i="13"/>
  <c r="AQ60" i="2"/>
  <c r="B340" i="13" s="1"/>
  <c r="AR60" i="2"/>
  <c r="B482" i="13" s="1"/>
  <c r="AS60" i="2"/>
  <c r="C56" i="13"/>
  <c r="AT60" i="2"/>
  <c r="C198" i="13" s="1"/>
  <c r="AU60" i="2"/>
  <c r="C340" i="13" s="1"/>
  <c r="AV60" i="2"/>
  <c r="C482" i="13"/>
  <c r="AW60" i="2"/>
  <c r="AX60" i="2"/>
  <c r="G56" i="13" s="1"/>
  <c r="AY60" i="2"/>
  <c r="G198" i="13" s="1"/>
  <c r="AZ60" i="2"/>
  <c r="G340" i="13" s="1"/>
  <c r="A61" i="2"/>
  <c r="Q61" i="2"/>
  <c r="AI61" i="2" s="1"/>
  <c r="U61" i="2"/>
  <c r="V61" i="2"/>
  <c r="AD61" i="2"/>
  <c r="AG61" i="2"/>
  <c r="B57" i="13"/>
  <c r="AQ61" i="2"/>
  <c r="B341" i="13" s="1"/>
  <c r="AR61" i="2"/>
  <c r="B483" i="13" s="1"/>
  <c r="AS61" i="2"/>
  <c r="C57" i="13" s="1"/>
  <c r="AT61" i="2"/>
  <c r="C199" i="13" s="1"/>
  <c r="AU61" i="2"/>
  <c r="C341" i="13" s="1"/>
  <c r="AV61" i="2"/>
  <c r="C483" i="13" s="1"/>
  <c r="AW61" i="2"/>
  <c r="I57" i="12" s="1"/>
  <c r="AX61" i="2"/>
  <c r="G57" i="13" s="1"/>
  <c r="AY61" i="2"/>
  <c r="G199" i="13" s="1"/>
  <c r="AZ61" i="2"/>
  <c r="G341" i="13" s="1"/>
  <c r="BA61" i="2"/>
  <c r="G483" i="13"/>
  <c r="A62" i="2"/>
  <c r="Q62" i="2"/>
  <c r="AI62" i="2" s="1"/>
  <c r="U62" i="2"/>
  <c r="V62" i="2"/>
  <c r="AD62" i="2"/>
  <c r="AG62" i="2"/>
  <c r="B200" i="13"/>
  <c r="AQ62" i="2"/>
  <c r="B342" i="13" s="1"/>
  <c r="AR62" i="2"/>
  <c r="B484" i="13" s="1"/>
  <c r="AS62" i="2"/>
  <c r="C58" i="13" s="1"/>
  <c r="AT62" i="2"/>
  <c r="C200" i="13" s="1"/>
  <c r="AU62" i="2"/>
  <c r="C342" i="13" s="1"/>
  <c r="AV62" i="2"/>
  <c r="C484" i="13" s="1"/>
  <c r="AW62" i="2"/>
  <c r="I58" i="12" s="1"/>
  <c r="AX62" i="2"/>
  <c r="G58" i="13" s="1"/>
  <c r="AY62" i="2"/>
  <c r="G200" i="13" s="1"/>
  <c r="AZ62" i="2"/>
  <c r="G342" i="13" s="1"/>
  <c r="BA62" i="2"/>
  <c r="G484" i="13" s="1"/>
  <c r="A63" i="2"/>
  <c r="Q63" i="2"/>
  <c r="AE63" i="2" s="1"/>
  <c r="D59" i="13" s="1"/>
  <c r="U63" i="2"/>
  <c r="V63" i="2"/>
  <c r="AD63" i="2"/>
  <c r="AG63" i="2"/>
  <c r="D59" i="12" s="1"/>
  <c r="B59" i="13"/>
  <c r="B201" i="13"/>
  <c r="AQ63" i="2"/>
  <c r="B343" i="13" s="1"/>
  <c r="AR63" i="2"/>
  <c r="B485" i="13" s="1"/>
  <c r="AS63" i="2"/>
  <c r="C59" i="13" s="1"/>
  <c r="AT63" i="2"/>
  <c r="C201" i="13" s="1"/>
  <c r="AU63" i="2"/>
  <c r="C343" i="13" s="1"/>
  <c r="AV63" i="2"/>
  <c r="C485" i="13" s="1"/>
  <c r="AW63" i="2"/>
  <c r="AX63" i="2"/>
  <c r="G59" i="13" s="1"/>
  <c r="AY63" i="2"/>
  <c r="G201" i="13"/>
  <c r="AZ63" i="2"/>
  <c r="G343" i="13" s="1"/>
  <c r="A64" i="2"/>
  <c r="Q64" i="2"/>
  <c r="U64" i="2"/>
  <c r="V64" i="2"/>
  <c r="AD64" i="2"/>
  <c r="AG64" i="2"/>
  <c r="D60" i="12" s="1"/>
  <c r="B60" i="13"/>
  <c r="B202" i="13"/>
  <c r="AQ64" i="2"/>
  <c r="B344" i="13" s="1"/>
  <c r="AR64" i="2"/>
  <c r="B486" i="13" s="1"/>
  <c r="AS64" i="2"/>
  <c r="C60" i="13" s="1"/>
  <c r="AT64" i="2"/>
  <c r="C202" i="13" s="1"/>
  <c r="AU64" i="2"/>
  <c r="C344" i="13" s="1"/>
  <c r="AV64" i="2"/>
  <c r="C486" i="13"/>
  <c r="AW64" i="2"/>
  <c r="I60" i="12" s="1"/>
  <c r="AX64" i="2"/>
  <c r="G60" i="13" s="1"/>
  <c r="AY64" i="2"/>
  <c r="G202" i="13"/>
  <c r="AZ64" i="2"/>
  <c r="G344" i="13" s="1"/>
  <c r="A65" i="2"/>
  <c r="Q65" i="2"/>
  <c r="U65" i="2"/>
  <c r="V65" i="2"/>
  <c r="AD65" i="2"/>
  <c r="AG65" i="2"/>
  <c r="B61" i="13"/>
  <c r="B203" i="13"/>
  <c r="AQ65" i="2"/>
  <c r="B345" i="13" s="1"/>
  <c r="AR65" i="2"/>
  <c r="B487" i="13" s="1"/>
  <c r="AS65" i="2"/>
  <c r="C61" i="13" s="1"/>
  <c r="AT65" i="2"/>
  <c r="C203" i="13"/>
  <c r="AU65" i="2"/>
  <c r="C345" i="13" s="1"/>
  <c r="AV65" i="2"/>
  <c r="C487" i="13"/>
  <c r="AW65" i="2"/>
  <c r="AX65" i="2"/>
  <c r="G61" i="13" s="1"/>
  <c r="AY65" i="2"/>
  <c r="G203" i="13" s="1"/>
  <c r="AZ65" i="2"/>
  <c r="G345" i="13" s="1"/>
  <c r="A66" i="2"/>
  <c r="Q66" i="2"/>
  <c r="AE66" i="2" s="1"/>
  <c r="D62" i="13" s="1"/>
  <c r="U66" i="2"/>
  <c r="V66" i="2"/>
  <c r="AD66" i="2"/>
  <c r="AG66" i="2"/>
  <c r="D62" i="12" s="1"/>
  <c r="B62" i="13"/>
  <c r="B204" i="13"/>
  <c r="AQ66" i="2"/>
  <c r="B346" i="13" s="1"/>
  <c r="AR66" i="2"/>
  <c r="B488" i="13" s="1"/>
  <c r="AS66" i="2"/>
  <c r="C62" i="13" s="1"/>
  <c r="AT66" i="2"/>
  <c r="C204" i="13" s="1"/>
  <c r="AU66" i="2"/>
  <c r="C346" i="13" s="1"/>
  <c r="AV66" i="2"/>
  <c r="C488" i="13" s="1"/>
  <c r="AW66" i="2"/>
  <c r="I62" i="12" s="1"/>
  <c r="AX66" i="2"/>
  <c r="G62" i="13" s="1"/>
  <c r="AY66" i="2"/>
  <c r="G204" i="13" s="1"/>
  <c r="AZ66" i="2"/>
  <c r="G346" i="13" s="1"/>
  <c r="BA66" i="2"/>
  <c r="G488" i="13" s="1"/>
  <c r="A67" i="2"/>
  <c r="Q67" i="2"/>
  <c r="F63" i="12" s="1"/>
  <c r="U67" i="2"/>
  <c r="V67" i="2"/>
  <c r="AD67" i="2"/>
  <c r="AG67" i="2"/>
  <c r="B205" i="13"/>
  <c r="AQ67" i="2"/>
  <c r="B347" i="13" s="1"/>
  <c r="AR67" i="2"/>
  <c r="B489" i="13" s="1"/>
  <c r="AS67" i="2"/>
  <c r="C63" i="13" s="1"/>
  <c r="AT67" i="2"/>
  <c r="C205" i="13" s="1"/>
  <c r="AU67" i="2"/>
  <c r="C347" i="13" s="1"/>
  <c r="AV67" i="2"/>
  <c r="C489" i="13" s="1"/>
  <c r="AW67" i="2"/>
  <c r="I63" i="12" s="1"/>
  <c r="AX67" i="2"/>
  <c r="G63" i="13" s="1"/>
  <c r="AY67" i="2"/>
  <c r="G205" i="13" s="1"/>
  <c r="AZ67" i="2"/>
  <c r="G347" i="13" s="1"/>
  <c r="A68" i="2"/>
  <c r="Q68" i="2"/>
  <c r="F64" i="12" s="1"/>
  <c r="U68" i="2"/>
  <c r="V68" i="2"/>
  <c r="AD68" i="2"/>
  <c r="AG68" i="2"/>
  <c r="D64" i="12" s="1"/>
  <c r="B64" i="13"/>
  <c r="B206" i="13"/>
  <c r="AQ68" i="2"/>
  <c r="B348" i="13" s="1"/>
  <c r="AR68" i="2"/>
  <c r="B490" i="13" s="1"/>
  <c r="AS68" i="2"/>
  <c r="C64" i="13" s="1"/>
  <c r="AT68" i="2"/>
  <c r="C206" i="13" s="1"/>
  <c r="AU68" i="2"/>
  <c r="C348" i="13" s="1"/>
  <c r="AV68" i="2"/>
  <c r="C490" i="13" s="1"/>
  <c r="AW68" i="2"/>
  <c r="AX68" i="2"/>
  <c r="G64" i="13" s="1"/>
  <c r="AY68" i="2"/>
  <c r="G206" i="13" s="1"/>
  <c r="AZ68" i="2"/>
  <c r="G348" i="13" s="1"/>
  <c r="BA68" i="2"/>
  <c r="G490" i="13" s="1"/>
  <c r="A69" i="2"/>
  <c r="Q69" i="2"/>
  <c r="U69" i="2"/>
  <c r="V69" i="2"/>
  <c r="AD69" i="2"/>
  <c r="AG69" i="2"/>
  <c r="B65" i="13"/>
  <c r="AQ69" i="2"/>
  <c r="B349" i="13" s="1"/>
  <c r="AR69" i="2"/>
  <c r="B491" i="13" s="1"/>
  <c r="AS69" i="2"/>
  <c r="C65" i="13" s="1"/>
  <c r="AT69" i="2"/>
  <c r="C207" i="13" s="1"/>
  <c r="AU69" i="2"/>
  <c r="C349" i="13" s="1"/>
  <c r="AV69" i="2"/>
  <c r="C491" i="13" s="1"/>
  <c r="AW69" i="2"/>
  <c r="I65" i="12" s="1"/>
  <c r="AX69" i="2"/>
  <c r="G65" i="13" s="1"/>
  <c r="AY69" i="2"/>
  <c r="G207" i="13" s="1"/>
  <c r="AZ69" i="2"/>
  <c r="G349" i="13" s="1"/>
  <c r="BA69" i="2"/>
  <c r="G491" i="13" s="1"/>
  <c r="A70" i="2"/>
  <c r="Q70" i="2"/>
  <c r="AE70" i="2" s="1"/>
  <c r="D492" i="13" s="1"/>
  <c r="U70" i="2"/>
  <c r="V70" i="2"/>
  <c r="AD70" i="2"/>
  <c r="AG70" i="2"/>
  <c r="D66" i="12" s="1"/>
  <c r="B208" i="13"/>
  <c r="AQ70" i="2"/>
  <c r="B350" i="13" s="1"/>
  <c r="AR70" i="2"/>
  <c r="B492" i="13" s="1"/>
  <c r="AS70" i="2"/>
  <c r="C66" i="13" s="1"/>
  <c r="AT70" i="2"/>
  <c r="C208" i="13" s="1"/>
  <c r="AU70" i="2"/>
  <c r="C350" i="13" s="1"/>
  <c r="AV70" i="2"/>
  <c r="C492" i="13" s="1"/>
  <c r="AW70" i="2"/>
  <c r="I66" i="12" s="1"/>
  <c r="AX70" i="2"/>
  <c r="G66" i="13" s="1"/>
  <c r="AY70" i="2"/>
  <c r="G208" i="13" s="1"/>
  <c r="AZ70" i="2"/>
  <c r="G350" i="13" s="1"/>
  <c r="G492" i="13"/>
  <c r="A71" i="2"/>
  <c r="Q71" i="2"/>
  <c r="U71" i="2"/>
  <c r="V71" i="2"/>
  <c r="AD71" i="2"/>
  <c r="AG71" i="2"/>
  <c r="B67" i="13"/>
  <c r="B209" i="13"/>
  <c r="AQ71" i="2"/>
  <c r="B351" i="13" s="1"/>
  <c r="AR71" i="2"/>
  <c r="B493" i="13" s="1"/>
  <c r="AS71" i="2"/>
  <c r="C67" i="13" s="1"/>
  <c r="AT71" i="2"/>
  <c r="C209" i="13" s="1"/>
  <c r="AU71" i="2"/>
  <c r="C351" i="13" s="1"/>
  <c r="AV71" i="2"/>
  <c r="C493" i="13" s="1"/>
  <c r="AW71" i="2"/>
  <c r="I67" i="12" s="1"/>
  <c r="AX71" i="2"/>
  <c r="G67" i="13" s="1"/>
  <c r="AY71" i="2"/>
  <c r="G209" i="13" s="1"/>
  <c r="AZ71" i="2"/>
  <c r="G351" i="13" s="1"/>
  <c r="A72" i="2"/>
  <c r="Q72" i="2"/>
  <c r="AE72" i="2" s="1"/>
  <c r="D494" i="13" s="1"/>
  <c r="U72" i="2"/>
  <c r="V72" i="2"/>
  <c r="AD72" i="2"/>
  <c r="AG72" i="2"/>
  <c r="D68" i="12" s="1"/>
  <c r="B68" i="13"/>
  <c r="B210" i="13"/>
  <c r="AQ72" i="2"/>
  <c r="B352" i="13" s="1"/>
  <c r="AR72" i="2"/>
  <c r="B494" i="13" s="1"/>
  <c r="AS72" i="2"/>
  <c r="C68" i="13" s="1"/>
  <c r="AT72" i="2"/>
  <c r="C210" i="13" s="1"/>
  <c r="AU72" i="2"/>
  <c r="C352" i="13" s="1"/>
  <c r="AV72" i="2"/>
  <c r="C494" i="13" s="1"/>
  <c r="AW72" i="2"/>
  <c r="I68" i="12" s="1"/>
  <c r="AX72" i="2"/>
  <c r="G68" i="13" s="1"/>
  <c r="AY72" i="2"/>
  <c r="G210" i="13" s="1"/>
  <c r="AZ72" i="2"/>
  <c r="G352" i="13" s="1"/>
  <c r="A73" i="2"/>
  <c r="Q73" i="2"/>
  <c r="AI73" i="2" s="1"/>
  <c r="U73" i="2"/>
  <c r="V73" i="2"/>
  <c r="AD73" i="2"/>
  <c r="AG73" i="2"/>
  <c r="D69" i="12" s="1"/>
  <c r="B69" i="13"/>
  <c r="B211" i="13"/>
  <c r="AQ73" i="2"/>
  <c r="B353" i="13" s="1"/>
  <c r="AR73" i="2"/>
  <c r="B495" i="13" s="1"/>
  <c r="AS73" i="2"/>
  <c r="C69" i="13" s="1"/>
  <c r="AT73" i="2"/>
  <c r="C211" i="13" s="1"/>
  <c r="AU73" i="2"/>
  <c r="C353" i="13" s="1"/>
  <c r="AV73" i="2"/>
  <c r="C495" i="13" s="1"/>
  <c r="AW73" i="2"/>
  <c r="AX73" i="2"/>
  <c r="G69" i="13" s="1"/>
  <c r="AY73" i="2"/>
  <c r="G211" i="13"/>
  <c r="AZ73" i="2"/>
  <c r="G353" i="13" s="1"/>
  <c r="BA73" i="2"/>
  <c r="G495" i="13" s="1"/>
  <c r="A74" i="2"/>
  <c r="Q74" i="2"/>
  <c r="F70" i="12" s="1"/>
  <c r="U74" i="2"/>
  <c r="V74" i="2"/>
  <c r="AD74" i="2"/>
  <c r="AG74" i="2"/>
  <c r="D70" i="12" s="1"/>
  <c r="B70" i="13"/>
  <c r="B212" i="13"/>
  <c r="AQ74" i="2"/>
  <c r="B354" i="13" s="1"/>
  <c r="AR74" i="2"/>
  <c r="B496" i="13" s="1"/>
  <c r="AS74" i="2"/>
  <c r="C70" i="13" s="1"/>
  <c r="AT74" i="2"/>
  <c r="C212" i="13" s="1"/>
  <c r="AU74" i="2"/>
  <c r="C354" i="13"/>
  <c r="AV74" i="2"/>
  <c r="C496" i="13" s="1"/>
  <c r="AW74" i="2"/>
  <c r="I70" i="12" s="1"/>
  <c r="AX74" i="2"/>
  <c r="G70" i="13"/>
  <c r="AY74" i="2"/>
  <c r="G212" i="13" s="1"/>
  <c r="AZ74" i="2"/>
  <c r="G354" i="13"/>
  <c r="A75" i="2"/>
  <c r="Q75" i="2"/>
  <c r="U75" i="2"/>
  <c r="V75" i="2"/>
  <c r="AD75" i="2"/>
  <c r="AG75" i="2"/>
  <c r="AQ75" i="2"/>
  <c r="B355" i="13" s="1"/>
  <c r="AR75" i="2"/>
  <c r="B497" i="13" s="1"/>
  <c r="AS75" i="2"/>
  <c r="C71" i="13" s="1"/>
  <c r="AT75" i="2"/>
  <c r="C213" i="13" s="1"/>
  <c r="AU75" i="2"/>
  <c r="C355" i="13" s="1"/>
  <c r="AV75" i="2"/>
  <c r="C497" i="13" s="1"/>
  <c r="AW75" i="2"/>
  <c r="I71" i="12" s="1"/>
  <c r="AX75" i="2"/>
  <c r="G71" i="13" s="1"/>
  <c r="AY75" i="2"/>
  <c r="G213" i="13"/>
  <c r="AZ75" i="2"/>
  <c r="G355" i="13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/>
  <c r="A107" i="2"/>
  <c r="A108" i="2"/>
  <c r="Q78" i="2"/>
  <c r="F74" i="12" s="1"/>
  <c r="U78" i="2"/>
  <c r="V78" i="2"/>
  <c r="AD78" i="2"/>
  <c r="AG78" i="2"/>
  <c r="D74" i="12" s="1"/>
  <c r="B216" i="13"/>
  <c r="AQ78" i="2"/>
  <c r="B358" i="13" s="1"/>
  <c r="AR78" i="2"/>
  <c r="B500" i="13" s="1"/>
  <c r="AS78" i="2"/>
  <c r="C74" i="13" s="1"/>
  <c r="AT78" i="2"/>
  <c r="C216" i="13" s="1"/>
  <c r="AU78" i="2"/>
  <c r="C358" i="13" s="1"/>
  <c r="AV78" i="2"/>
  <c r="C500" i="13" s="1"/>
  <c r="AW78" i="2"/>
  <c r="I74" i="12" s="1"/>
  <c r="AX78" i="2"/>
  <c r="G74" i="13" s="1"/>
  <c r="AY78" i="2"/>
  <c r="G216" i="13" s="1"/>
  <c r="AZ78" i="2"/>
  <c r="G358" i="13" s="1"/>
  <c r="Q79" i="2"/>
  <c r="F75" i="12" s="1"/>
  <c r="U79" i="2"/>
  <c r="V79" i="2"/>
  <c r="AD79" i="2"/>
  <c r="AG79" i="2"/>
  <c r="B75" i="13"/>
  <c r="AQ79" i="2"/>
  <c r="B359" i="13" s="1"/>
  <c r="AR79" i="2"/>
  <c r="B501" i="13" s="1"/>
  <c r="AS79" i="2"/>
  <c r="C75" i="13" s="1"/>
  <c r="AT79" i="2"/>
  <c r="C217" i="13" s="1"/>
  <c r="AU79" i="2"/>
  <c r="C359" i="13" s="1"/>
  <c r="AV79" i="2"/>
  <c r="C501" i="13" s="1"/>
  <c r="AW79" i="2"/>
  <c r="I75" i="12" s="1"/>
  <c r="AX79" i="2"/>
  <c r="G75" i="13" s="1"/>
  <c r="AY79" i="2"/>
  <c r="G217" i="13" s="1"/>
  <c r="AZ79" i="2"/>
  <c r="G359" i="13" s="1"/>
  <c r="BA79" i="2"/>
  <c r="G501" i="13" s="1"/>
  <c r="Q80" i="2"/>
  <c r="AE80" i="2" s="1"/>
  <c r="U80" i="2"/>
  <c r="V80" i="2"/>
  <c r="AD80" i="2"/>
  <c r="AG80" i="2"/>
  <c r="D76" i="12" s="1"/>
  <c r="B76" i="13"/>
  <c r="B218" i="13"/>
  <c r="AQ80" i="2"/>
  <c r="B360" i="13" s="1"/>
  <c r="AR80" i="2"/>
  <c r="B502" i="13" s="1"/>
  <c r="AS80" i="2"/>
  <c r="C76" i="13" s="1"/>
  <c r="AT80" i="2"/>
  <c r="C218" i="13" s="1"/>
  <c r="AU80" i="2"/>
  <c r="C360" i="13" s="1"/>
  <c r="AV80" i="2"/>
  <c r="C502" i="13" s="1"/>
  <c r="AW80" i="2"/>
  <c r="I76" i="12" s="1"/>
  <c r="AX80" i="2"/>
  <c r="G76" i="13" s="1"/>
  <c r="AY80" i="2"/>
  <c r="G218" i="13" s="1"/>
  <c r="AZ80" i="2"/>
  <c r="G360" i="13" s="1"/>
  <c r="Q81" i="2"/>
  <c r="F77" i="12" s="1"/>
  <c r="U81" i="2"/>
  <c r="V81" i="2"/>
  <c r="AD81" i="2"/>
  <c r="AG81" i="2"/>
  <c r="D77" i="12" s="1"/>
  <c r="B219" i="13"/>
  <c r="AQ81" i="2"/>
  <c r="B361" i="13" s="1"/>
  <c r="AR81" i="2"/>
  <c r="B503" i="13" s="1"/>
  <c r="AS81" i="2"/>
  <c r="C77" i="13" s="1"/>
  <c r="AT81" i="2"/>
  <c r="C219" i="13" s="1"/>
  <c r="AU81" i="2"/>
  <c r="C361" i="13" s="1"/>
  <c r="AV81" i="2"/>
  <c r="C503" i="13" s="1"/>
  <c r="AW81" i="2"/>
  <c r="AX81" i="2"/>
  <c r="G77" i="13" s="1"/>
  <c r="AY81" i="2"/>
  <c r="G219" i="13" s="1"/>
  <c r="AZ81" i="2"/>
  <c r="G361" i="13"/>
  <c r="Q82" i="2"/>
  <c r="U82" i="2"/>
  <c r="V82" i="2"/>
  <c r="AD82" i="2"/>
  <c r="AG82" i="2"/>
  <c r="D78" i="12" s="1"/>
  <c r="B78" i="13"/>
  <c r="B220" i="13"/>
  <c r="AQ82" i="2"/>
  <c r="B362" i="13" s="1"/>
  <c r="AR82" i="2"/>
  <c r="B504" i="13" s="1"/>
  <c r="AS82" i="2"/>
  <c r="C78" i="13" s="1"/>
  <c r="AT82" i="2"/>
  <c r="C220" i="13" s="1"/>
  <c r="AU82" i="2"/>
  <c r="C362" i="13" s="1"/>
  <c r="AV82" i="2"/>
  <c r="C504" i="13" s="1"/>
  <c r="AW82" i="2"/>
  <c r="I78" i="12" s="1"/>
  <c r="AX82" i="2"/>
  <c r="G78" i="13" s="1"/>
  <c r="AY82" i="2"/>
  <c r="G220" i="13" s="1"/>
  <c r="AZ82" i="2"/>
  <c r="G362" i="13" s="1"/>
  <c r="Q83" i="2"/>
  <c r="AI83" i="2" s="1"/>
  <c r="U83" i="2"/>
  <c r="V83" i="2"/>
  <c r="AD83" i="2"/>
  <c r="AG83" i="2"/>
  <c r="D79" i="12" s="1"/>
  <c r="AQ83" i="2"/>
  <c r="B363" i="13" s="1"/>
  <c r="AR83" i="2"/>
  <c r="B505" i="13" s="1"/>
  <c r="AS83" i="2"/>
  <c r="C79" i="13" s="1"/>
  <c r="AT83" i="2"/>
  <c r="C221" i="13" s="1"/>
  <c r="AU83" i="2"/>
  <c r="C363" i="13" s="1"/>
  <c r="AV83" i="2"/>
  <c r="C505" i="13" s="1"/>
  <c r="AW83" i="2"/>
  <c r="I79" i="12" s="1"/>
  <c r="AX83" i="2"/>
  <c r="G79" i="13" s="1"/>
  <c r="AY83" i="2"/>
  <c r="G221" i="13" s="1"/>
  <c r="AZ83" i="2"/>
  <c r="G363" i="13" s="1"/>
  <c r="Q84" i="2"/>
  <c r="F80" i="12" s="1"/>
  <c r="U84" i="2"/>
  <c r="V84" i="2"/>
  <c r="AD84" i="2"/>
  <c r="AG84" i="2"/>
  <c r="D80" i="12" s="1"/>
  <c r="B222" i="13"/>
  <c r="AQ84" i="2"/>
  <c r="B364" i="13" s="1"/>
  <c r="AR84" i="2"/>
  <c r="B506" i="13" s="1"/>
  <c r="AS84" i="2"/>
  <c r="C80" i="13" s="1"/>
  <c r="AT84" i="2"/>
  <c r="C222" i="13" s="1"/>
  <c r="AU84" i="2"/>
  <c r="C364" i="13" s="1"/>
  <c r="AV84" i="2"/>
  <c r="C506" i="13" s="1"/>
  <c r="AW84" i="2"/>
  <c r="I80" i="12" s="1"/>
  <c r="AX84" i="2"/>
  <c r="G80" i="13" s="1"/>
  <c r="AY84" i="2"/>
  <c r="G222" i="13" s="1"/>
  <c r="AZ84" i="2"/>
  <c r="G364" i="13" s="1"/>
  <c r="Q85" i="2"/>
  <c r="AE85" i="2" s="1"/>
  <c r="D81" i="13" s="1"/>
  <c r="U85" i="2"/>
  <c r="V85" i="2"/>
  <c r="AD85" i="2"/>
  <c r="AG85" i="2"/>
  <c r="D81" i="12" s="1"/>
  <c r="B81" i="13"/>
  <c r="AQ85" i="2"/>
  <c r="B365" i="13" s="1"/>
  <c r="AR85" i="2"/>
  <c r="B507" i="13" s="1"/>
  <c r="AS85" i="2"/>
  <c r="C81" i="13" s="1"/>
  <c r="AT85" i="2"/>
  <c r="C223" i="13" s="1"/>
  <c r="AU85" i="2"/>
  <c r="C365" i="13" s="1"/>
  <c r="AV85" i="2"/>
  <c r="C507" i="13" s="1"/>
  <c r="AW85" i="2"/>
  <c r="I81" i="12" s="1"/>
  <c r="AX85" i="2"/>
  <c r="G81" i="13" s="1"/>
  <c r="AY85" i="2"/>
  <c r="G223" i="13" s="1"/>
  <c r="AZ85" i="2"/>
  <c r="G365" i="13" s="1"/>
  <c r="Q86" i="2"/>
  <c r="AE86" i="2" s="1"/>
  <c r="D366" i="13" s="1"/>
  <c r="U86" i="2"/>
  <c r="V86" i="2"/>
  <c r="AD86" i="2"/>
  <c r="AG86" i="2"/>
  <c r="D82" i="12" s="1"/>
  <c r="B224" i="13"/>
  <c r="AQ86" i="2"/>
  <c r="B366" i="13" s="1"/>
  <c r="AR86" i="2"/>
  <c r="B508" i="13" s="1"/>
  <c r="AS86" i="2"/>
  <c r="C82" i="13" s="1"/>
  <c r="AT86" i="2"/>
  <c r="C224" i="13" s="1"/>
  <c r="AU86" i="2"/>
  <c r="C366" i="13" s="1"/>
  <c r="AV86" i="2"/>
  <c r="C508" i="13" s="1"/>
  <c r="AW86" i="2"/>
  <c r="I82" i="12" s="1"/>
  <c r="AX86" i="2"/>
  <c r="G82" i="13" s="1"/>
  <c r="AY86" i="2"/>
  <c r="G224" i="13" s="1"/>
  <c r="AZ86" i="2"/>
  <c r="G366" i="13" s="1"/>
  <c r="G508" i="13"/>
  <c r="Q87" i="2"/>
  <c r="F83" i="12" s="1"/>
  <c r="U87" i="2"/>
  <c r="V87" i="2"/>
  <c r="AD87" i="2"/>
  <c r="AG87" i="2"/>
  <c r="D83" i="12" s="1"/>
  <c r="B83" i="13"/>
  <c r="B225" i="13"/>
  <c r="AQ87" i="2"/>
  <c r="B367" i="13" s="1"/>
  <c r="AR87" i="2"/>
  <c r="B509" i="13" s="1"/>
  <c r="AS87" i="2"/>
  <c r="C83" i="13" s="1"/>
  <c r="AT87" i="2"/>
  <c r="C225" i="13" s="1"/>
  <c r="AU87" i="2"/>
  <c r="C367" i="13" s="1"/>
  <c r="AV87" i="2"/>
  <c r="C509" i="13" s="1"/>
  <c r="AW87" i="2"/>
  <c r="I83" i="12" s="1"/>
  <c r="AX87" i="2"/>
  <c r="G83" i="13" s="1"/>
  <c r="AY87" i="2"/>
  <c r="G225" i="13" s="1"/>
  <c r="AZ87" i="2"/>
  <c r="G367" i="13" s="1"/>
  <c r="Q88" i="2"/>
  <c r="AE88" i="2" s="1"/>
  <c r="U88" i="2"/>
  <c r="V88" i="2"/>
  <c r="AD88" i="2"/>
  <c r="AG88" i="2"/>
  <c r="D84" i="12" s="1"/>
  <c r="B84" i="13"/>
  <c r="B226" i="13"/>
  <c r="AQ88" i="2"/>
  <c r="B368" i="13" s="1"/>
  <c r="AR88" i="2"/>
  <c r="B510" i="13" s="1"/>
  <c r="AS88" i="2"/>
  <c r="C84" i="13" s="1"/>
  <c r="AT88" i="2"/>
  <c r="C226" i="13" s="1"/>
  <c r="AU88" i="2"/>
  <c r="C368" i="13" s="1"/>
  <c r="AV88" i="2"/>
  <c r="C510" i="13" s="1"/>
  <c r="AW88" i="2"/>
  <c r="I84" i="12" s="1"/>
  <c r="AX88" i="2"/>
  <c r="G84" i="13" s="1"/>
  <c r="AY88" i="2"/>
  <c r="G226" i="13" s="1"/>
  <c r="AZ88" i="2"/>
  <c r="G368" i="13" s="1"/>
  <c r="Q89" i="2"/>
  <c r="AE89" i="2" s="1"/>
  <c r="U89" i="2"/>
  <c r="V89" i="2"/>
  <c r="AD89" i="2"/>
  <c r="AG89" i="2"/>
  <c r="D85" i="12" s="1"/>
  <c r="B85" i="13"/>
  <c r="B227" i="13"/>
  <c r="AQ89" i="2"/>
  <c r="B369" i="13" s="1"/>
  <c r="AR89" i="2"/>
  <c r="B511" i="13" s="1"/>
  <c r="AS89" i="2"/>
  <c r="C85" i="13" s="1"/>
  <c r="AT89" i="2"/>
  <c r="C227" i="13"/>
  <c r="AU89" i="2"/>
  <c r="C369" i="13" s="1"/>
  <c r="AV89" i="2"/>
  <c r="C511" i="13" s="1"/>
  <c r="AW89" i="2"/>
  <c r="I85" i="12" s="1"/>
  <c r="AX89" i="2"/>
  <c r="G85" i="13" s="1"/>
  <c r="AY89" i="2"/>
  <c r="G227" i="13" s="1"/>
  <c r="AZ89" i="2"/>
  <c r="G369" i="13" s="1"/>
  <c r="Q90" i="2"/>
  <c r="U90" i="2"/>
  <c r="V90" i="2"/>
  <c r="AD90" i="2"/>
  <c r="AG90" i="2"/>
  <c r="D86" i="12" s="1"/>
  <c r="B86" i="13"/>
  <c r="B228" i="13"/>
  <c r="AQ90" i="2"/>
  <c r="B370" i="13" s="1"/>
  <c r="AR90" i="2"/>
  <c r="B512" i="13" s="1"/>
  <c r="AS90" i="2"/>
  <c r="C86" i="13" s="1"/>
  <c r="AT90" i="2"/>
  <c r="C228" i="13" s="1"/>
  <c r="AU90" i="2"/>
  <c r="C370" i="13" s="1"/>
  <c r="AV90" i="2"/>
  <c r="C512" i="13" s="1"/>
  <c r="AW90" i="2"/>
  <c r="I86" i="12" s="1"/>
  <c r="AX90" i="2"/>
  <c r="G86" i="13" s="1"/>
  <c r="AY90" i="2"/>
  <c r="G228" i="13" s="1"/>
  <c r="AZ90" i="2"/>
  <c r="G370" i="13" s="1"/>
  <c r="Q91" i="2"/>
  <c r="AI91" i="2" s="1"/>
  <c r="U91" i="2"/>
  <c r="V91" i="2"/>
  <c r="AD91" i="2"/>
  <c r="AG91" i="2"/>
  <c r="D87" i="12" s="1"/>
  <c r="AQ91" i="2"/>
  <c r="B371" i="13" s="1"/>
  <c r="AR91" i="2"/>
  <c r="B513" i="13" s="1"/>
  <c r="AS91" i="2"/>
  <c r="C87" i="13" s="1"/>
  <c r="AT91" i="2"/>
  <c r="C229" i="13" s="1"/>
  <c r="AU91" i="2"/>
  <c r="C371" i="13" s="1"/>
  <c r="AV91" i="2"/>
  <c r="C513" i="13" s="1"/>
  <c r="AW91" i="2"/>
  <c r="I87" i="12" s="1"/>
  <c r="AX91" i="2"/>
  <c r="G87" i="13" s="1"/>
  <c r="AY91" i="2"/>
  <c r="G229" i="13" s="1"/>
  <c r="AZ91" i="2"/>
  <c r="G371" i="13" s="1"/>
  <c r="Q92" i="2"/>
  <c r="AE92" i="2" s="1"/>
  <c r="D514" i="13" s="1"/>
  <c r="U92" i="2"/>
  <c r="V92" i="2"/>
  <c r="AD92" i="2"/>
  <c r="AG92" i="2"/>
  <c r="D88" i="12" s="1"/>
  <c r="B88" i="13"/>
  <c r="B230" i="13"/>
  <c r="AQ92" i="2"/>
  <c r="B372" i="13" s="1"/>
  <c r="AR92" i="2"/>
  <c r="B514" i="13" s="1"/>
  <c r="AS92" i="2"/>
  <c r="C88" i="13" s="1"/>
  <c r="AT92" i="2"/>
  <c r="C230" i="13" s="1"/>
  <c r="AU92" i="2"/>
  <c r="C372" i="13" s="1"/>
  <c r="AV92" i="2"/>
  <c r="C514" i="13" s="1"/>
  <c r="AW92" i="2"/>
  <c r="I88" i="12" s="1"/>
  <c r="AX92" i="2"/>
  <c r="G88" i="13" s="1"/>
  <c r="AY92" i="2"/>
  <c r="G230" i="13" s="1"/>
  <c r="AZ92" i="2"/>
  <c r="G372" i="13" s="1"/>
  <c r="Q93" i="2"/>
  <c r="AE93" i="2" s="1"/>
  <c r="D89" i="13" s="1"/>
  <c r="U93" i="2"/>
  <c r="V93" i="2"/>
  <c r="AD93" i="2"/>
  <c r="AG93" i="2"/>
  <c r="D89" i="12" s="1"/>
  <c r="B89" i="13"/>
  <c r="AQ93" i="2"/>
  <c r="B373" i="13" s="1"/>
  <c r="AR93" i="2"/>
  <c r="B515" i="13" s="1"/>
  <c r="AS93" i="2"/>
  <c r="C89" i="13" s="1"/>
  <c r="AT93" i="2"/>
  <c r="C231" i="13" s="1"/>
  <c r="AU93" i="2"/>
  <c r="C373" i="13" s="1"/>
  <c r="AV93" i="2"/>
  <c r="C515" i="13" s="1"/>
  <c r="AW93" i="2"/>
  <c r="I89" i="12" s="1"/>
  <c r="AX93" i="2"/>
  <c r="G89" i="13" s="1"/>
  <c r="AY93" i="2"/>
  <c r="G231" i="13" s="1"/>
  <c r="AZ93" i="2"/>
  <c r="G373" i="13" s="1"/>
  <c r="Q94" i="2"/>
  <c r="AE94" i="2" s="1"/>
  <c r="D90" i="13" s="1"/>
  <c r="U94" i="2"/>
  <c r="V94" i="2"/>
  <c r="AD94" i="2"/>
  <c r="AG94" i="2"/>
  <c r="D90" i="12" s="1"/>
  <c r="B232" i="13"/>
  <c r="AQ94" i="2"/>
  <c r="B374" i="13" s="1"/>
  <c r="AR94" i="2"/>
  <c r="B516" i="13" s="1"/>
  <c r="AS94" i="2"/>
  <c r="C90" i="13" s="1"/>
  <c r="AT94" i="2"/>
  <c r="C232" i="13" s="1"/>
  <c r="AU94" i="2"/>
  <c r="C374" i="13" s="1"/>
  <c r="AV94" i="2"/>
  <c r="C516" i="13" s="1"/>
  <c r="AW94" i="2"/>
  <c r="I90" i="12" s="1"/>
  <c r="AX94" i="2"/>
  <c r="G90" i="13" s="1"/>
  <c r="AY94" i="2"/>
  <c r="G232" i="13" s="1"/>
  <c r="AZ94" i="2"/>
  <c r="G374" i="13" s="1"/>
  <c r="Q95" i="2"/>
  <c r="U95" i="2"/>
  <c r="V95" i="2"/>
  <c r="AD95" i="2"/>
  <c r="AG95" i="2"/>
  <c r="D91" i="12" s="1"/>
  <c r="B91" i="13"/>
  <c r="B233" i="13"/>
  <c r="AQ95" i="2"/>
  <c r="B375" i="13" s="1"/>
  <c r="AR95" i="2"/>
  <c r="B517" i="13" s="1"/>
  <c r="AS95" i="2"/>
  <c r="C91" i="13" s="1"/>
  <c r="AT95" i="2"/>
  <c r="C233" i="13" s="1"/>
  <c r="AU95" i="2"/>
  <c r="C375" i="13" s="1"/>
  <c r="AV95" i="2"/>
  <c r="C517" i="13" s="1"/>
  <c r="AW95" i="2"/>
  <c r="I91" i="12" s="1"/>
  <c r="AX95" i="2"/>
  <c r="G91" i="13" s="1"/>
  <c r="AY95" i="2"/>
  <c r="G233" i="13" s="1"/>
  <c r="AZ95" i="2"/>
  <c r="G375" i="13" s="1"/>
  <c r="Q96" i="2"/>
  <c r="AI96" i="2" s="1"/>
  <c r="U96" i="2"/>
  <c r="V96" i="2"/>
  <c r="AD96" i="2"/>
  <c r="AG96" i="2"/>
  <c r="D92" i="12" s="1"/>
  <c r="B92" i="13"/>
  <c r="B234" i="13"/>
  <c r="AQ96" i="2"/>
  <c r="B376" i="13" s="1"/>
  <c r="AR96" i="2"/>
  <c r="B518" i="13" s="1"/>
  <c r="AS96" i="2"/>
  <c r="C92" i="13" s="1"/>
  <c r="AT96" i="2"/>
  <c r="C234" i="13" s="1"/>
  <c r="AU96" i="2"/>
  <c r="C376" i="13" s="1"/>
  <c r="AV96" i="2"/>
  <c r="C518" i="13" s="1"/>
  <c r="AW96" i="2"/>
  <c r="I92" i="12" s="1"/>
  <c r="AX96" i="2"/>
  <c r="G92" i="13" s="1"/>
  <c r="AY96" i="2"/>
  <c r="G234" i="13" s="1"/>
  <c r="AZ96" i="2"/>
  <c r="G376" i="13" s="1"/>
  <c r="Q97" i="2"/>
  <c r="AE97" i="2" s="1"/>
  <c r="U97" i="2"/>
  <c r="V97" i="2"/>
  <c r="AD97" i="2"/>
  <c r="AG97" i="2"/>
  <c r="D93" i="12" s="1"/>
  <c r="B93" i="13"/>
  <c r="B235" i="13"/>
  <c r="AQ97" i="2"/>
  <c r="B377" i="13" s="1"/>
  <c r="AR97" i="2"/>
  <c r="B519" i="13" s="1"/>
  <c r="AS97" i="2"/>
  <c r="C93" i="13" s="1"/>
  <c r="AT97" i="2"/>
  <c r="C235" i="13" s="1"/>
  <c r="AU97" i="2"/>
  <c r="C377" i="13" s="1"/>
  <c r="AV97" i="2"/>
  <c r="C519" i="13" s="1"/>
  <c r="AW97" i="2"/>
  <c r="I93" i="12" s="1"/>
  <c r="AX97" i="2"/>
  <c r="G93" i="13" s="1"/>
  <c r="AY97" i="2"/>
  <c r="G235" i="13" s="1"/>
  <c r="AZ97" i="2"/>
  <c r="G377" i="13" s="1"/>
  <c r="Q98" i="2"/>
  <c r="AI98" i="2" s="1"/>
  <c r="U98" i="2"/>
  <c r="V98" i="2"/>
  <c r="AD98" i="2"/>
  <c r="AG98" i="2"/>
  <c r="D94" i="12" s="1"/>
  <c r="B94" i="13"/>
  <c r="B236" i="13"/>
  <c r="AQ98" i="2"/>
  <c r="B378" i="13" s="1"/>
  <c r="AR98" i="2"/>
  <c r="B520" i="13" s="1"/>
  <c r="AS98" i="2"/>
  <c r="C94" i="13" s="1"/>
  <c r="AT98" i="2"/>
  <c r="C236" i="13" s="1"/>
  <c r="AU98" i="2"/>
  <c r="C378" i="13" s="1"/>
  <c r="AV98" i="2"/>
  <c r="C520" i="13" s="1"/>
  <c r="AW98" i="2"/>
  <c r="I94" i="12" s="1"/>
  <c r="AX98" i="2"/>
  <c r="G94" i="13" s="1"/>
  <c r="AY98" i="2"/>
  <c r="G236" i="13" s="1"/>
  <c r="AZ98" i="2"/>
  <c r="G378" i="13" s="1"/>
  <c r="Q99" i="2"/>
  <c r="AI99" i="2" s="1"/>
  <c r="U99" i="2"/>
  <c r="V99" i="2"/>
  <c r="AD99" i="2"/>
  <c r="AG99" i="2"/>
  <c r="D95" i="12" s="1"/>
  <c r="AQ99" i="2"/>
  <c r="B379" i="13" s="1"/>
  <c r="AR99" i="2"/>
  <c r="B521" i="13" s="1"/>
  <c r="AS99" i="2"/>
  <c r="C95" i="13" s="1"/>
  <c r="AT99" i="2"/>
  <c r="C237" i="13" s="1"/>
  <c r="AU99" i="2"/>
  <c r="C379" i="13" s="1"/>
  <c r="AV99" i="2"/>
  <c r="C521" i="13" s="1"/>
  <c r="AW99" i="2"/>
  <c r="I95" i="12" s="1"/>
  <c r="AX99" i="2"/>
  <c r="G95" i="13" s="1"/>
  <c r="AY99" i="2"/>
  <c r="G237" i="13" s="1"/>
  <c r="AZ99" i="2"/>
  <c r="G379" i="13" s="1"/>
  <c r="BA99" i="2"/>
  <c r="G521" i="13" s="1"/>
  <c r="Q100" i="2"/>
  <c r="AI100" i="2" s="1"/>
  <c r="U100" i="2"/>
  <c r="V100" i="2"/>
  <c r="AD100" i="2"/>
  <c r="AG100" i="2"/>
  <c r="D96" i="12" s="1"/>
  <c r="B96" i="13"/>
  <c r="B238" i="13"/>
  <c r="AQ100" i="2"/>
  <c r="B380" i="13" s="1"/>
  <c r="AR100" i="2"/>
  <c r="B522" i="13" s="1"/>
  <c r="AS100" i="2"/>
  <c r="C96" i="13" s="1"/>
  <c r="AT100" i="2"/>
  <c r="C238" i="13" s="1"/>
  <c r="AU100" i="2"/>
  <c r="C380" i="13" s="1"/>
  <c r="AV100" i="2"/>
  <c r="C522" i="13" s="1"/>
  <c r="AW100" i="2"/>
  <c r="I96" i="12" s="1"/>
  <c r="AX100" i="2"/>
  <c r="G96" i="13" s="1"/>
  <c r="AY100" i="2"/>
  <c r="G238" i="13" s="1"/>
  <c r="AZ100" i="2"/>
  <c r="G380" i="13" s="1"/>
  <c r="Q101" i="2"/>
  <c r="U101" i="2"/>
  <c r="V101" i="2"/>
  <c r="AD101" i="2"/>
  <c r="AG101" i="2"/>
  <c r="D97" i="12" s="1"/>
  <c r="B97" i="13"/>
  <c r="B239" i="13"/>
  <c r="AQ101" i="2"/>
  <c r="B381" i="13" s="1"/>
  <c r="AR101" i="2"/>
  <c r="B523" i="13" s="1"/>
  <c r="AS101" i="2"/>
  <c r="C97" i="13" s="1"/>
  <c r="AT101" i="2"/>
  <c r="C239" i="13" s="1"/>
  <c r="AU101" i="2"/>
  <c r="C381" i="13" s="1"/>
  <c r="AV101" i="2"/>
  <c r="C523" i="13" s="1"/>
  <c r="AW101" i="2"/>
  <c r="I97" i="12" s="1"/>
  <c r="AX101" i="2"/>
  <c r="G97" i="13" s="1"/>
  <c r="AY101" i="2"/>
  <c r="G239" i="13" s="1"/>
  <c r="AZ101" i="2"/>
  <c r="G381" i="13" s="1"/>
  <c r="Q102" i="2"/>
  <c r="AI102" i="2" s="1"/>
  <c r="U102" i="2"/>
  <c r="V102" i="2"/>
  <c r="AD102" i="2"/>
  <c r="AG102" i="2"/>
  <c r="D98" i="12" s="1"/>
  <c r="B240" i="13"/>
  <c r="AQ102" i="2"/>
  <c r="B382" i="13" s="1"/>
  <c r="AR102" i="2"/>
  <c r="B524" i="13" s="1"/>
  <c r="AS102" i="2"/>
  <c r="C98" i="13" s="1"/>
  <c r="AT102" i="2"/>
  <c r="C240" i="13" s="1"/>
  <c r="AU102" i="2"/>
  <c r="C382" i="13" s="1"/>
  <c r="AV102" i="2"/>
  <c r="C524" i="13" s="1"/>
  <c r="AW102" i="2"/>
  <c r="I98" i="12" s="1"/>
  <c r="AX102" i="2"/>
  <c r="G98" i="13" s="1"/>
  <c r="AY102" i="2"/>
  <c r="G240" i="13" s="1"/>
  <c r="AZ102" i="2"/>
  <c r="G382" i="13" s="1"/>
  <c r="Q103" i="2"/>
  <c r="U103" i="2"/>
  <c r="V103" i="2"/>
  <c r="AD103" i="2"/>
  <c r="AG103" i="2"/>
  <c r="D99" i="12" s="1"/>
  <c r="B99" i="13"/>
  <c r="B241" i="13"/>
  <c r="AQ103" i="2"/>
  <c r="B383" i="13" s="1"/>
  <c r="AR103" i="2"/>
  <c r="B525" i="13" s="1"/>
  <c r="AS103" i="2"/>
  <c r="C99" i="13" s="1"/>
  <c r="AT103" i="2"/>
  <c r="C241" i="13" s="1"/>
  <c r="AU103" i="2"/>
  <c r="C383" i="13" s="1"/>
  <c r="AV103" i="2"/>
  <c r="C525" i="13" s="1"/>
  <c r="AW103" i="2"/>
  <c r="I99" i="12" s="1"/>
  <c r="AX103" i="2"/>
  <c r="G99" i="13" s="1"/>
  <c r="AY103" i="2"/>
  <c r="G241" i="13" s="1"/>
  <c r="AZ103" i="2"/>
  <c r="G383" i="13" s="1"/>
  <c r="BA103" i="2"/>
  <c r="G525" i="13" s="1"/>
  <c r="Q104" i="2"/>
  <c r="AI104" i="2" s="1"/>
  <c r="U104" i="2"/>
  <c r="V104" i="2"/>
  <c r="AD104" i="2"/>
  <c r="AG104" i="2"/>
  <c r="D100" i="12" s="1"/>
  <c r="B100" i="13"/>
  <c r="B242" i="13"/>
  <c r="AQ104" i="2"/>
  <c r="B384" i="13" s="1"/>
  <c r="AR104" i="2"/>
  <c r="B526" i="13" s="1"/>
  <c r="AS104" i="2"/>
  <c r="C100" i="13" s="1"/>
  <c r="AT104" i="2"/>
  <c r="C242" i="13" s="1"/>
  <c r="AU104" i="2"/>
  <c r="C384" i="13" s="1"/>
  <c r="AV104" i="2"/>
  <c r="C526" i="13" s="1"/>
  <c r="AW104" i="2"/>
  <c r="I100" i="12" s="1"/>
  <c r="AX104" i="2"/>
  <c r="G100" i="13" s="1"/>
  <c r="AY104" i="2"/>
  <c r="G242" i="13" s="1"/>
  <c r="AZ104" i="2"/>
  <c r="G384" i="13" s="1"/>
  <c r="Q105" i="2"/>
  <c r="F101" i="12" s="1"/>
  <c r="U105" i="2"/>
  <c r="V105" i="2"/>
  <c r="AD105" i="2"/>
  <c r="AG105" i="2"/>
  <c r="D101" i="12" s="1"/>
  <c r="B101" i="13"/>
  <c r="B243" i="13"/>
  <c r="AQ105" i="2"/>
  <c r="B385" i="13" s="1"/>
  <c r="AR105" i="2"/>
  <c r="B527" i="13" s="1"/>
  <c r="AS105" i="2"/>
  <c r="C101" i="13" s="1"/>
  <c r="AT105" i="2"/>
  <c r="C243" i="13" s="1"/>
  <c r="AU105" i="2"/>
  <c r="C385" i="13" s="1"/>
  <c r="AV105" i="2"/>
  <c r="C527" i="13" s="1"/>
  <c r="AW105" i="2"/>
  <c r="I101" i="12" s="1"/>
  <c r="AX105" i="2"/>
  <c r="G101" i="13" s="1"/>
  <c r="AY105" i="2"/>
  <c r="G243" i="13" s="1"/>
  <c r="AZ105" i="2"/>
  <c r="G385" i="13" s="1"/>
  <c r="Q106" i="2"/>
  <c r="U106" i="2"/>
  <c r="V106" i="2"/>
  <c r="AD106" i="2"/>
  <c r="AG106" i="2"/>
  <c r="D102" i="12" s="1"/>
  <c r="B102" i="13"/>
  <c r="B244" i="13"/>
  <c r="AQ106" i="2"/>
  <c r="B386" i="13" s="1"/>
  <c r="AR106" i="2"/>
  <c r="B528" i="13" s="1"/>
  <c r="AS106" i="2"/>
  <c r="C102" i="13" s="1"/>
  <c r="AT106" i="2"/>
  <c r="C244" i="13" s="1"/>
  <c r="AU106" i="2"/>
  <c r="C386" i="13" s="1"/>
  <c r="AV106" i="2"/>
  <c r="C528" i="13" s="1"/>
  <c r="AW106" i="2"/>
  <c r="I102" i="12" s="1"/>
  <c r="AX106" i="2"/>
  <c r="G102" i="13" s="1"/>
  <c r="AY106" i="2"/>
  <c r="G244" i="13" s="1"/>
  <c r="AZ106" i="2"/>
  <c r="G386" i="13" s="1"/>
  <c r="Q107" i="2"/>
  <c r="F103" i="12" s="1"/>
  <c r="U107" i="2"/>
  <c r="V107" i="2"/>
  <c r="AD107" i="2"/>
  <c r="AG107" i="2"/>
  <c r="D103" i="12" s="1"/>
  <c r="AQ107" i="2"/>
  <c r="B387" i="13" s="1"/>
  <c r="AR107" i="2"/>
  <c r="B529" i="13" s="1"/>
  <c r="AS107" i="2"/>
  <c r="C103" i="13" s="1"/>
  <c r="AT107" i="2"/>
  <c r="C245" i="13" s="1"/>
  <c r="AU107" i="2"/>
  <c r="C387" i="13" s="1"/>
  <c r="AV107" i="2"/>
  <c r="C529" i="13" s="1"/>
  <c r="AW107" i="2"/>
  <c r="I103" i="12" s="1"/>
  <c r="AX107" i="2"/>
  <c r="G103" i="13" s="1"/>
  <c r="AY107" i="2"/>
  <c r="G245" i="13" s="1"/>
  <c r="AZ107" i="2"/>
  <c r="G387" i="13" s="1"/>
  <c r="BA107" i="2"/>
  <c r="G529" i="13" s="1"/>
  <c r="Q108" i="2"/>
  <c r="AE108" i="2" s="1"/>
  <c r="U108" i="2"/>
  <c r="V108" i="2"/>
  <c r="AD108" i="2"/>
  <c r="AG108" i="2"/>
  <c r="D104" i="12" s="1"/>
  <c r="B104" i="13"/>
  <c r="B246" i="13"/>
  <c r="AQ108" i="2"/>
  <c r="B388" i="13" s="1"/>
  <c r="AR108" i="2"/>
  <c r="B530" i="13" s="1"/>
  <c r="AS108" i="2"/>
  <c r="C104" i="13" s="1"/>
  <c r="AT108" i="2"/>
  <c r="C246" i="13"/>
  <c r="AU108" i="2"/>
  <c r="C388" i="13" s="1"/>
  <c r="AV108" i="2"/>
  <c r="C530" i="13" s="1"/>
  <c r="AW108" i="2"/>
  <c r="I104" i="12" s="1"/>
  <c r="AX108" i="2"/>
  <c r="G104" i="13" s="1"/>
  <c r="AY108" i="2"/>
  <c r="G246" i="13"/>
  <c r="AZ108" i="2"/>
  <c r="G388" i="13" s="1"/>
  <c r="A109" i="2"/>
  <c r="Q109" i="2"/>
  <c r="U109" i="2"/>
  <c r="V109" i="2"/>
  <c r="Z109" i="2" s="1"/>
  <c r="AD109" i="2"/>
  <c r="AG109" i="2"/>
  <c r="D105" i="12" s="1"/>
  <c r="B105" i="13"/>
  <c r="AQ109" i="2"/>
  <c r="B389" i="13" s="1"/>
  <c r="AR109" i="2"/>
  <c r="B531" i="13" s="1"/>
  <c r="AS109" i="2"/>
  <c r="C105" i="13" s="1"/>
  <c r="AT109" i="2"/>
  <c r="C247" i="13" s="1"/>
  <c r="AU109" i="2"/>
  <c r="C389" i="13" s="1"/>
  <c r="AV109" i="2"/>
  <c r="C531" i="13" s="1"/>
  <c r="AW109" i="2"/>
  <c r="AX109" i="2"/>
  <c r="G105" i="13" s="1"/>
  <c r="AY109" i="2"/>
  <c r="G247" i="13" s="1"/>
  <c r="AZ109" i="2"/>
  <c r="G389" i="13" s="1"/>
  <c r="BA109" i="2"/>
  <c r="G531" i="13" s="1"/>
  <c r="A110" i="2"/>
  <c r="Q110" i="2"/>
  <c r="AE110" i="2" s="1"/>
  <c r="U110" i="2"/>
  <c r="V110" i="2"/>
  <c r="AD110" i="2"/>
  <c r="AG110" i="2"/>
  <c r="D106" i="12" s="1"/>
  <c r="B248" i="13"/>
  <c r="AQ110" i="2"/>
  <c r="B390" i="13" s="1"/>
  <c r="AR110" i="2"/>
  <c r="B532" i="13" s="1"/>
  <c r="AS110" i="2"/>
  <c r="C106" i="13" s="1"/>
  <c r="AT110" i="2"/>
  <c r="C248" i="13" s="1"/>
  <c r="AU110" i="2"/>
  <c r="C390" i="13" s="1"/>
  <c r="AV110" i="2"/>
  <c r="C532" i="13" s="1"/>
  <c r="AW110" i="2"/>
  <c r="I106" i="12"/>
  <c r="AX110" i="2"/>
  <c r="G106" i="13" s="1"/>
  <c r="AY110" i="2"/>
  <c r="G248" i="13" s="1"/>
  <c r="AZ110" i="2"/>
  <c r="G390" i="13"/>
  <c r="G532" i="13"/>
  <c r="A111" i="2"/>
  <c r="Q111" i="2"/>
  <c r="AI111" i="2" s="1"/>
  <c r="U111" i="2"/>
  <c r="V111" i="2"/>
  <c r="AD111" i="2"/>
  <c r="AG111" i="2"/>
  <c r="D107" i="12" s="1"/>
  <c r="B107" i="13"/>
  <c r="B249" i="13"/>
  <c r="AQ111" i="2"/>
  <c r="B391" i="13" s="1"/>
  <c r="AR111" i="2"/>
  <c r="B533" i="13" s="1"/>
  <c r="AS111" i="2"/>
  <c r="C107" i="13" s="1"/>
  <c r="AT111" i="2"/>
  <c r="C249" i="13" s="1"/>
  <c r="AU111" i="2"/>
  <c r="C391" i="13" s="1"/>
  <c r="AV111" i="2"/>
  <c r="C533" i="13" s="1"/>
  <c r="AW111" i="2"/>
  <c r="AX111" i="2"/>
  <c r="G107" i="13" s="1"/>
  <c r="AY111" i="2"/>
  <c r="G249" i="13" s="1"/>
  <c r="AZ111" i="2"/>
  <c r="G391" i="13" s="1"/>
  <c r="BA111" i="2"/>
  <c r="G533" i="13" s="1"/>
  <c r="A112" i="2"/>
  <c r="Q112" i="2"/>
  <c r="AE112" i="2" s="1"/>
  <c r="D392" i="13" s="1"/>
  <c r="U112" i="2"/>
  <c r="AH112" i="2" s="1"/>
  <c r="C108" i="12" s="1"/>
  <c r="V112" i="2"/>
  <c r="AD112" i="2"/>
  <c r="AG112" i="2"/>
  <c r="D108" i="12" s="1"/>
  <c r="B108" i="13"/>
  <c r="B250" i="13"/>
  <c r="AQ112" i="2"/>
  <c r="B392" i="13" s="1"/>
  <c r="AR112" i="2"/>
  <c r="B534" i="13" s="1"/>
  <c r="AS112" i="2"/>
  <c r="C108" i="13" s="1"/>
  <c r="AT112" i="2"/>
  <c r="C250" i="13" s="1"/>
  <c r="AU112" i="2"/>
  <c r="C392" i="13" s="1"/>
  <c r="AV112" i="2"/>
  <c r="C534" i="13" s="1"/>
  <c r="AW112" i="2"/>
  <c r="I108" i="12" s="1"/>
  <c r="AX112" i="2"/>
  <c r="G108" i="13" s="1"/>
  <c r="AY112" i="2"/>
  <c r="G250" i="13" s="1"/>
  <c r="AZ112" i="2"/>
  <c r="G392" i="13" s="1"/>
  <c r="BA112" i="2"/>
  <c r="G534" i="13" s="1"/>
  <c r="A113" i="2"/>
  <c r="Q113" i="2"/>
  <c r="AI113" i="2" s="1"/>
  <c r="U113" i="2"/>
  <c r="V113" i="2"/>
  <c r="AD113" i="2"/>
  <c r="AG113" i="2"/>
  <c r="D109" i="12" s="1"/>
  <c r="B109" i="13"/>
  <c r="B251" i="13"/>
  <c r="AQ113" i="2"/>
  <c r="B393" i="13" s="1"/>
  <c r="AR113" i="2"/>
  <c r="B535" i="13" s="1"/>
  <c r="AS113" i="2"/>
  <c r="C109" i="13" s="1"/>
  <c r="AT113" i="2"/>
  <c r="C251" i="13" s="1"/>
  <c r="AU113" i="2"/>
  <c r="C393" i="13" s="1"/>
  <c r="AV113" i="2"/>
  <c r="C535" i="13" s="1"/>
  <c r="AW113" i="2"/>
  <c r="I109" i="12" s="1"/>
  <c r="AX113" i="2"/>
  <c r="G109" i="13"/>
  <c r="AY113" i="2"/>
  <c r="G251" i="13" s="1"/>
  <c r="AZ113" i="2"/>
  <c r="G393" i="13" s="1"/>
  <c r="BA113" i="2"/>
  <c r="G535" i="13"/>
  <c r="A114" i="2"/>
  <c r="Q114" i="2"/>
  <c r="AI114" i="2" s="1"/>
  <c r="U114" i="2"/>
  <c r="V114" i="2"/>
  <c r="AD114" i="2"/>
  <c r="AG114" i="2"/>
  <c r="D110" i="12" s="1"/>
  <c r="B110" i="13"/>
  <c r="B252" i="13"/>
  <c r="AQ114" i="2"/>
  <c r="B394" i="13" s="1"/>
  <c r="AR114" i="2"/>
  <c r="B536" i="13" s="1"/>
  <c r="AS114" i="2"/>
  <c r="C110" i="13" s="1"/>
  <c r="AT114" i="2"/>
  <c r="C252" i="13" s="1"/>
  <c r="AU114" i="2"/>
  <c r="C394" i="13" s="1"/>
  <c r="AV114" i="2"/>
  <c r="C536" i="13" s="1"/>
  <c r="AW114" i="2"/>
  <c r="I110" i="12" s="1"/>
  <c r="AX114" i="2"/>
  <c r="G110" i="13" s="1"/>
  <c r="AY114" i="2"/>
  <c r="G252" i="13" s="1"/>
  <c r="AZ114" i="2"/>
  <c r="G394" i="13" s="1"/>
  <c r="BA114" i="2"/>
  <c r="G536" i="13" s="1"/>
  <c r="A115" i="2"/>
  <c r="Q115" i="2"/>
  <c r="AI115" i="2" s="1"/>
  <c r="U115" i="2"/>
  <c r="V115" i="2"/>
  <c r="AH115" i="2"/>
  <c r="C111" i="12" s="1"/>
  <c r="AD115" i="2"/>
  <c r="AG115" i="2"/>
  <c r="D111" i="12" s="1"/>
  <c r="B111" i="13"/>
  <c r="AQ115" i="2"/>
  <c r="B395" i="13" s="1"/>
  <c r="AR115" i="2"/>
  <c r="B537" i="13" s="1"/>
  <c r="AS115" i="2"/>
  <c r="C111" i="13" s="1"/>
  <c r="AT115" i="2"/>
  <c r="C253" i="13"/>
  <c r="AU115" i="2"/>
  <c r="C395" i="13" s="1"/>
  <c r="AV115" i="2"/>
  <c r="C537" i="13" s="1"/>
  <c r="AW115" i="2"/>
  <c r="I111" i="12" s="1"/>
  <c r="AX115" i="2"/>
  <c r="G111" i="13" s="1"/>
  <c r="AY115" i="2"/>
  <c r="G253" i="13" s="1"/>
  <c r="AZ115" i="2"/>
  <c r="G395" i="13" s="1"/>
  <c r="BA115" i="2"/>
  <c r="G537" i="13" s="1"/>
  <c r="A116" i="2"/>
  <c r="Q116" i="2"/>
  <c r="F112" i="12" s="1"/>
  <c r="U116" i="2"/>
  <c r="Z116" i="2" s="1"/>
  <c r="AC116" i="2" s="1"/>
  <c r="V116" i="2"/>
  <c r="AD116" i="2"/>
  <c r="AG116" i="2"/>
  <c r="D112" i="12" s="1"/>
  <c r="B112" i="13"/>
  <c r="B254" i="13"/>
  <c r="AQ116" i="2"/>
  <c r="B396" i="13" s="1"/>
  <c r="AR116" i="2"/>
  <c r="B538" i="13" s="1"/>
  <c r="AS116" i="2"/>
  <c r="C112" i="13" s="1"/>
  <c r="AT116" i="2"/>
  <c r="C254" i="13" s="1"/>
  <c r="AU116" i="2"/>
  <c r="C396" i="13" s="1"/>
  <c r="AV116" i="2"/>
  <c r="C538" i="13" s="1"/>
  <c r="AW116" i="2"/>
  <c r="I112" i="12" s="1"/>
  <c r="AX116" i="2"/>
  <c r="G112" i="13" s="1"/>
  <c r="AY116" i="2"/>
  <c r="G254" i="13" s="1"/>
  <c r="AZ116" i="2"/>
  <c r="G396" i="13" s="1"/>
  <c r="BA116" i="2"/>
  <c r="G538" i="13" s="1"/>
  <c r="A117" i="2"/>
  <c r="Q117" i="2"/>
  <c r="U117" i="2"/>
  <c r="V117" i="2"/>
  <c r="AD117" i="2"/>
  <c r="AG117" i="2"/>
  <c r="D113" i="12" s="1"/>
  <c r="B113" i="13"/>
  <c r="AQ117" i="2"/>
  <c r="B397" i="13" s="1"/>
  <c r="AR117" i="2"/>
  <c r="B539" i="13" s="1"/>
  <c r="AS117" i="2"/>
  <c r="C113" i="13" s="1"/>
  <c r="AT117" i="2"/>
  <c r="C255" i="13" s="1"/>
  <c r="AU117" i="2"/>
  <c r="C397" i="13" s="1"/>
  <c r="AV117" i="2"/>
  <c r="C539" i="13" s="1"/>
  <c r="AW117" i="2"/>
  <c r="I113" i="12" s="1"/>
  <c r="AX117" i="2"/>
  <c r="G113" i="13" s="1"/>
  <c r="AY117" i="2"/>
  <c r="G255" i="13" s="1"/>
  <c r="AZ117" i="2"/>
  <c r="G397" i="13" s="1"/>
  <c r="BA117" i="2"/>
  <c r="G539" i="13" s="1"/>
  <c r="A118" i="2"/>
  <c r="Q118" i="2"/>
  <c r="AE118" i="2" s="1"/>
  <c r="D256" i="13" s="1"/>
  <c r="U118" i="2"/>
  <c r="V118" i="2"/>
  <c r="AD118" i="2"/>
  <c r="AG118" i="2"/>
  <c r="B256" i="13"/>
  <c r="AQ118" i="2"/>
  <c r="B398" i="13" s="1"/>
  <c r="AR118" i="2"/>
  <c r="B540" i="13" s="1"/>
  <c r="AS118" i="2"/>
  <c r="C114" i="13" s="1"/>
  <c r="AT118" i="2"/>
  <c r="C256" i="13" s="1"/>
  <c r="AU118" i="2"/>
  <c r="C398" i="13" s="1"/>
  <c r="AV118" i="2"/>
  <c r="C540" i="13" s="1"/>
  <c r="AW118" i="2"/>
  <c r="I114" i="12" s="1"/>
  <c r="AX118" i="2"/>
  <c r="G114" i="13" s="1"/>
  <c r="AY118" i="2"/>
  <c r="G256" i="13" s="1"/>
  <c r="AZ118" i="2"/>
  <c r="G398" i="13" s="1"/>
  <c r="BA118" i="2"/>
  <c r="G540" i="13" s="1"/>
  <c r="A119" i="2"/>
  <c r="Q119" i="2"/>
  <c r="F115" i="12" s="1"/>
  <c r="U119" i="2"/>
  <c r="V119" i="2"/>
  <c r="AD119" i="2"/>
  <c r="AG119" i="2"/>
  <c r="D115" i="12" s="1"/>
  <c r="B115" i="13"/>
  <c r="B257" i="13"/>
  <c r="AQ119" i="2"/>
  <c r="B399" i="13" s="1"/>
  <c r="AR119" i="2"/>
  <c r="B541" i="13" s="1"/>
  <c r="AS119" i="2"/>
  <c r="C115" i="13" s="1"/>
  <c r="AT119" i="2"/>
  <c r="C257" i="13" s="1"/>
  <c r="AU119" i="2"/>
  <c r="C399" i="13" s="1"/>
  <c r="AV119" i="2"/>
  <c r="C541" i="13" s="1"/>
  <c r="AW119" i="2"/>
  <c r="I115" i="12" s="1"/>
  <c r="AX119" i="2"/>
  <c r="G115" i="13" s="1"/>
  <c r="AY119" i="2"/>
  <c r="G257" i="13" s="1"/>
  <c r="AZ119" i="2"/>
  <c r="G399" i="13" s="1"/>
  <c r="BA119" i="2"/>
  <c r="G541" i="13" s="1"/>
  <c r="A120" i="2"/>
  <c r="Q120" i="2"/>
  <c r="AE120" i="2" s="1"/>
  <c r="D400" i="13" s="1"/>
  <c r="U120" i="2"/>
  <c r="V120" i="2"/>
  <c r="AD120" i="2"/>
  <c r="AG120" i="2"/>
  <c r="D116" i="12" s="1"/>
  <c r="B116" i="13"/>
  <c r="B258" i="13"/>
  <c r="AQ120" i="2"/>
  <c r="B400" i="13" s="1"/>
  <c r="AR120" i="2"/>
  <c r="B542" i="13" s="1"/>
  <c r="AS120" i="2"/>
  <c r="C116" i="13" s="1"/>
  <c r="AT120" i="2"/>
  <c r="C258" i="13" s="1"/>
  <c r="AU120" i="2"/>
  <c r="C400" i="13" s="1"/>
  <c r="AV120" i="2"/>
  <c r="C542" i="13" s="1"/>
  <c r="AW120" i="2"/>
  <c r="I116" i="12" s="1"/>
  <c r="AX120" i="2"/>
  <c r="G116" i="13" s="1"/>
  <c r="AY120" i="2"/>
  <c r="G258" i="13" s="1"/>
  <c r="AZ120" i="2"/>
  <c r="G400" i="13" s="1"/>
  <c r="BA120" i="2"/>
  <c r="G542" i="13" s="1"/>
  <c r="A121" i="2"/>
  <c r="Q121" i="2"/>
  <c r="F117" i="12" s="1"/>
  <c r="U121" i="2"/>
  <c r="V121" i="2"/>
  <c r="AD121" i="2"/>
  <c r="AG121" i="2"/>
  <c r="B117" i="13"/>
  <c r="B259" i="13"/>
  <c r="AQ121" i="2"/>
  <c r="B401" i="13" s="1"/>
  <c r="AR121" i="2"/>
  <c r="B543" i="13" s="1"/>
  <c r="AS121" i="2"/>
  <c r="C117" i="13" s="1"/>
  <c r="AT121" i="2"/>
  <c r="C259" i="13" s="1"/>
  <c r="AU121" i="2"/>
  <c r="C401" i="13" s="1"/>
  <c r="AV121" i="2"/>
  <c r="C543" i="13" s="1"/>
  <c r="AW121" i="2"/>
  <c r="I117" i="12" s="1"/>
  <c r="AX121" i="2"/>
  <c r="G117" i="13" s="1"/>
  <c r="AY121" i="2"/>
  <c r="G259" i="13"/>
  <c r="AZ121" i="2"/>
  <c r="G401" i="13" s="1"/>
  <c r="BA121" i="2"/>
  <c r="G543" i="13" s="1"/>
  <c r="A122" i="2"/>
  <c r="Q122" i="2"/>
  <c r="U122" i="2"/>
  <c r="V122" i="2"/>
  <c r="AD122" i="2"/>
  <c r="AG122" i="2"/>
  <c r="D118" i="12" s="1"/>
  <c r="B118" i="13"/>
  <c r="B260" i="13"/>
  <c r="AQ122" i="2"/>
  <c r="B402" i="13" s="1"/>
  <c r="AR122" i="2"/>
  <c r="B544" i="13" s="1"/>
  <c r="AS122" i="2"/>
  <c r="C118" i="13" s="1"/>
  <c r="AT122" i="2"/>
  <c r="C260" i="13" s="1"/>
  <c r="AU122" i="2"/>
  <c r="C402" i="13" s="1"/>
  <c r="AV122" i="2"/>
  <c r="C544" i="13" s="1"/>
  <c r="AW122" i="2"/>
  <c r="I118" i="12" s="1"/>
  <c r="AX122" i="2"/>
  <c r="G118" i="13" s="1"/>
  <c r="AY122" i="2"/>
  <c r="G260" i="13" s="1"/>
  <c r="AZ122" i="2"/>
  <c r="G402" i="13" s="1"/>
  <c r="BA122" i="2"/>
  <c r="G544" i="13" s="1"/>
  <c r="A123" i="2"/>
  <c r="Q123" i="2"/>
  <c r="AE123" i="2" s="1"/>
  <c r="U123" i="2"/>
  <c r="Z123" i="2" s="1"/>
  <c r="AC123" i="2" s="1"/>
  <c r="V123" i="2"/>
  <c r="AD123" i="2"/>
  <c r="AG123" i="2"/>
  <c r="D119" i="12" s="1"/>
  <c r="AQ123" i="2"/>
  <c r="B403" i="13" s="1"/>
  <c r="AR123" i="2"/>
  <c r="B545" i="13" s="1"/>
  <c r="AS123" i="2"/>
  <c r="C119" i="13" s="1"/>
  <c r="AT123" i="2"/>
  <c r="C261" i="13" s="1"/>
  <c r="AU123" i="2"/>
  <c r="C403" i="13" s="1"/>
  <c r="AV123" i="2"/>
  <c r="C545" i="13" s="1"/>
  <c r="AW123" i="2"/>
  <c r="I119" i="12" s="1"/>
  <c r="AX123" i="2"/>
  <c r="G119" i="13" s="1"/>
  <c r="AY123" i="2"/>
  <c r="G261" i="13" s="1"/>
  <c r="AZ123" i="2"/>
  <c r="G403" i="13" s="1"/>
  <c r="BA123" i="2"/>
  <c r="G545" i="13" s="1"/>
  <c r="A124" i="2"/>
  <c r="Q124" i="2"/>
  <c r="U124" i="2"/>
  <c r="V124" i="2"/>
  <c r="AD124" i="2"/>
  <c r="AG124" i="2"/>
  <c r="D120" i="12" s="1"/>
  <c r="B120" i="13"/>
  <c r="B262" i="13"/>
  <c r="AQ124" i="2"/>
  <c r="B404" i="13" s="1"/>
  <c r="AR124" i="2"/>
  <c r="B546" i="13" s="1"/>
  <c r="AS124" i="2"/>
  <c r="C120" i="13" s="1"/>
  <c r="AT124" i="2"/>
  <c r="C262" i="13" s="1"/>
  <c r="AU124" i="2"/>
  <c r="C404" i="13" s="1"/>
  <c r="AV124" i="2"/>
  <c r="C546" i="13" s="1"/>
  <c r="AW124" i="2"/>
  <c r="I120" i="12" s="1"/>
  <c r="AX124" i="2"/>
  <c r="G120" i="13" s="1"/>
  <c r="AY124" i="2"/>
  <c r="G262" i="13" s="1"/>
  <c r="AZ124" i="2"/>
  <c r="G404" i="13" s="1"/>
  <c r="BA124" i="2"/>
  <c r="G546" i="13" s="1"/>
  <c r="A125" i="2"/>
  <c r="Q125" i="2"/>
  <c r="AE125" i="2" s="1"/>
  <c r="D263" i="13" s="1"/>
  <c r="U125" i="2"/>
  <c r="AH125" i="2" s="1"/>
  <c r="C121" i="12" s="1"/>
  <c r="V125" i="2"/>
  <c r="AD125" i="2"/>
  <c r="AG125" i="2"/>
  <c r="D121" i="12" s="1"/>
  <c r="B121" i="13"/>
  <c r="AQ125" i="2"/>
  <c r="B405" i="13" s="1"/>
  <c r="AR125" i="2"/>
  <c r="B547" i="13" s="1"/>
  <c r="AS125" i="2"/>
  <c r="C121" i="13" s="1"/>
  <c r="AT125" i="2"/>
  <c r="C263" i="13" s="1"/>
  <c r="AU125" i="2"/>
  <c r="C405" i="13"/>
  <c r="AV125" i="2"/>
  <c r="C547" i="13" s="1"/>
  <c r="AW125" i="2"/>
  <c r="I121" i="12" s="1"/>
  <c r="AX125" i="2"/>
  <c r="G121" i="13" s="1"/>
  <c r="AY125" i="2"/>
  <c r="G263" i="13" s="1"/>
  <c r="AZ125" i="2"/>
  <c r="G405" i="13" s="1"/>
  <c r="BA125" i="2"/>
  <c r="G547" i="13" s="1"/>
  <c r="A126" i="2"/>
  <c r="Q126" i="2"/>
  <c r="AE126" i="2" s="1"/>
  <c r="U126" i="2"/>
  <c r="V126" i="2"/>
  <c r="AD126" i="2"/>
  <c r="AG126" i="2"/>
  <c r="B264" i="13"/>
  <c r="AQ126" i="2"/>
  <c r="B406" i="13" s="1"/>
  <c r="AR126" i="2"/>
  <c r="B548" i="13" s="1"/>
  <c r="AS126" i="2"/>
  <c r="C122" i="13" s="1"/>
  <c r="AT126" i="2"/>
  <c r="C264" i="13" s="1"/>
  <c r="AU126" i="2"/>
  <c r="C406" i="13" s="1"/>
  <c r="AV126" i="2"/>
  <c r="C548" i="13" s="1"/>
  <c r="AW126" i="2"/>
  <c r="I122" i="12" s="1"/>
  <c r="AX126" i="2"/>
  <c r="G122" i="13" s="1"/>
  <c r="AY126" i="2"/>
  <c r="G264" i="13" s="1"/>
  <c r="AZ126" i="2"/>
  <c r="G406" i="13" s="1"/>
  <c r="BA126" i="2"/>
  <c r="G548" i="13" s="1"/>
  <c r="A127" i="2"/>
  <c r="Q127" i="2"/>
  <c r="AE127" i="2" s="1"/>
  <c r="U127" i="2"/>
  <c r="V127" i="2"/>
  <c r="AH127" i="2" s="1"/>
  <c r="C123" i="12" s="1"/>
  <c r="AD127" i="2"/>
  <c r="AG127" i="2"/>
  <c r="D123" i="12"/>
  <c r="B123" i="13"/>
  <c r="B265" i="13"/>
  <c r="AQ127" i="2"/>
  <c r="B407" i="13" s="1"/>
  <c r="AR127" i="2"/>
  <c r="B549" i="13" s="1"/>
  <c r="AS127" i="2"/>
  <c r="C123" i="13" s="1"/>
  <c r="AT127" i="2"/>
  <c r="C265" i="13" s="1"/>
  <c r="AU127" i="2"/>
  <c r="C407" i="13"/>
  <c r="AV127" i="2"/>
  <c r="C549" i="13" s="1"/>
  <c r="AW127" i="2"/>
  <c r="I123" i="12" s="1"/>
  <c r="AX127" i="2"/>
  <c r="G123" i="13" s="1"/>
  <c r="AY127" i="2"/>
  <c r="G265" i="13" s="1"/>
  <c r="AZ127" i="2"/>
  <c r="G407" i="13"/>
  <c r="BA127" i="2"/>
  <c r="G549" i="13" s="1"/>
  <c r="A128" i="2"/>
  <c r="Q128" i="2"/>
  <c r="U128" i="2"/>
  <c r="V128" i="2"/>
  <c r="Z128" i="2" s="1"/>
  <c r="AC128" i="2" s="1"/>
  <c r="AD128" i="2"/>
  <c r="AG128" i="2"/>
  <c r="D124" i="12" s="1"/>
  <c r="B124" i="13"/>
  <c r="B266" i="13"/>
  <c r="AQ128" i="2"/>
  <c r="B408" i="13" s="1"/>
  <c r="AR128" i="2"/>
  <c r="B550" i="13" s="1"/>
  <c r="AS128" i="2"/>
  <c r="C124" i="13"/>
  <c r="AT128" i="2"/>
  <c r="C266" i="13"/>
  <c r="AU128" i="2"/>
  <c r="C408" i="13" s="1"/>
  <c r="AV128" i="2"/>
  <c r="C550" i="13" s="1"/>
  <c r="AW128" i="2"/>
  <c r="AX128" i="2"/>
  <c r="G124" i="13" s="1"/>
  <c r="AY128" i="2"/>
  <c r="G266" i="13" s="1"/>
  <c r="AZ128" i="2"/>
  <c r="G408" i="13" s="1"/>
  <c r="BA128" i="2"/>
  <c r="G550" i="13" s="1"/>
  <c r="A129" i="2"/>
  <c r="Q129" i="2"/>
  <c r="F125" i="12" s="1"/>
  <c r="U129" i="2"/>
  <c r="V129" i="2"/>
  <c r="AD129" i="2"/>
  <c r="AG129" i="2"/>
  <c r="D125" i="12"/>
  <c r="B125" i="13"/>
  <c r="B267" i="13"/>
  <c r="AQ129" i="2"/>
  <c r="B409" i="13" s="1"/>
  <c r="AR129" i="2"/>
  <c r="B551" i="13" s="1"/>
  <c r="AS129" i="2"/>
  <c r="C125" i="13" s="1"/>
  <c r="AT129" i="2"/>
  <c r="C267" i="13" s="1"/>
  <c r="AU129" i="2"/>
  <c r="C409" i="13" s="1"/>
  <c r="AV129" i="2"/>
  <c r="C551" i="13" s="1"/>
  <c r="AW129" i="2"/>
  <c r="I125" i="12" s="1"/>
  <c r="AX129" i="2"/>
  <c r="G125" i="13" s="1"/>
  <c r="AY129" i="2"/>
  <c r="G267" i="13" s="1"/>
  <c r="AZ129" i="2"/>
  <c r="G409" i="13" s="1"/>
  <c r="BA129" i="2"/>
  <c r="G551" i="13" s="1"/>
  <c r="A130" i="2"/>
  <c r="Q130" i="2"/>
  <c r="AI130" i="2" s="1"/>
  <c r="U130" i="2"/>
  <c r="V130" i="2"/>
  <c r="AD130" i="2"/>
  <c r="AG130" i="2"/>
  <c r="D126" i="12" s="1"/>
  <c r="B126" i="13"/>
  <c r="B268" i="13"/>
  <c r="AQ130" i="2"/>
  <c r="B410" i="13" s="1"/>
  <c r="AR130" i="2"/>
  <c r="B552" i="13" s="1"/>
  <c r="AS130" i="2"/>
  <c r="C126" i="13" s="1"/>
  <c r="AT130" i="2"/>
  <c r="C268" i="13" s="1"/>
  <c r="AU130" i="2"/>
  <c r="C410" i="13" s="1"/>
  <c r="AV130" i="2"/>
  <c r="C552" i="13" s="1"/>
  <c r="AW130" i="2"/>
  <c r="I126" i="12" s="1"/>
  <c r="AX130" i="2"/>
  <c r="G126" i="13" s="1"/>
  <c r="AY130" i="2"/>
  <c r="G268" i="13" s="1"/>
  <c r="AZ130" i="2"/>
  <c r="G410" i="13" s="1"/>
  <c r="BA130" i="2"/>
  <c r="G552" i="13" s="1"/>
  <c r="A131" i="2"/>
  <c r="Q131" i="2"/>
  <c r="AI131" i="2" s="1"/>
  <c r="U131" i="2"/>
  <c r="V131" i="2"/>
  <c r="AD131" i="2"/>
  <c r="AG131" i="2"/>
  <c r="D127" i="12" s="1"/>
  <c r="AQ131" i="2"/>
  <c r="B411" i="13" s="1"/>
  <c r="AR131" i="2"/>
  <c r="B553" i="13" s="1"/>
  <c r="AS131" i="2"/>
  <c r="C127" i="13" s="1"/>
  <c r="AT131" i="2"/>
  <c r="C269" i="13" s="1"/>
  <c r="AU131" i="2"/>
  <c r="C411" i="13" s="1"/>
  <c r="AV131" i="2"/>
  <c r="C553" i="13" s="1"/>
  <c r="AW131" i="2"/>
  <c r="I127" i="12" s="1"/>
  <c r="AX131" i="2"/>
  <c r="G127" i="13" s="1"/>
  <c r="AY131" i="2"/>
  <c r="G269" i="13" s="1"/>
  <c r="AZ131" i="2"/>
  <c r="G411" i="13" s="1"/>
  <c r="BA131" i="2"/>
  <c r="G553" i="13" s="1"/>
  <c r="A132" i="2"/>
  <c r="Q132" i="2"/>
  <c r="AE132" i="2" s="1"/>
  <c r="D554" i="13" s="1"/>
  <c r="U132" i="2"/>
  <c r="V132" i="2"/>
  <c r="Z132" i="2" s="1"/>
  <c r="AC132" i="2" s="1"/>
  <c r="AD132" i="2"/>
  <c r="AG132" i="2"/>
  <c r="D128" i="12" s="1"/>
  <c r="B128" i="13"/>
  <c r="B270" i="13"/>
  <c r="AQ132" i="2"/>
  <c r="B412" i="13" s="1"/>
  <c r="AR132" i="2"/>
  <c r="B554" i="13" s="1"/>
  <c r="AS132" i="2"/>
  <c r="C128" i="13"/>
  <c r="AT132" i="2"/>
  <c r="C270" i="13" s="1"/>
  <c r="AU132" i="2"/>
  <c r="C412" i="13" s="1"/>
  <c r="AV132" i="2"/>
  <c r="C554" i="13" s="1"/>
  <c r="AW132" i="2"/>
  <c r="I128" i="12" s="1"/>
  <c r="AX132" i="2"/>
  <c r="G128" i="13" s="1"/>
  <c r="AY132" i="2"/>
  <c r="G270" i="13" s="1"/>
  <c r="AZ132" i="2"/>
  <c r="G412" i="13" s="1"/>
  <c r="BA132" i="2"/>
  <c r="G554" i="13" s="1"/>
  <c r="A133" i="2"/>
  <c r="Q133" i="2"/>
  <c r="U133" i="2"/>
  <c r="V133" i="2"/>
  <c r="AD133" i="2"/>
  <c r="AG133" i="2"/>
  <c r="D129" i="12" s="1"/>
  <c r="B129" i="13"/>
  <c r="B271" i="13"/>
  <c r="AQ133" i="2"/>
  <c r="B413" i="13" s="1"/>
  <c r="AR133" i="2"/>
  <c r="B555" i="13" s="1"/>
  <c r="AS133" i="2"/>
  <c r="C129" i="13" s="1"/>
  <c r="AT133" i="2"/>
  <c r="C271" i="13" s="1"/>
  <c r="AU133" i="2"/>
  <c r="C413" i="13" s="1"/>
  <c r="AV133" i="2"/>
  <c r="C555" i="13" s="1"/>
  <c r="AW133" i="2"/>
  <c r="I129" i="12" s="1"/>
  <c r="AX133" i="2"/>
  <c r="G129" i="13" s="1"/>
  <c r="AY133" i="2"/>
  <c r="G271" i="13" s="1"/>
  <c r="AZ133" i="2"/>
  <c r="G413" i="13" s="1"/>
  <c r="BA133" i="2"/>
  <c r="G555" i="13" s="1"/>
  <c r="A134" i="2"/>
  <c r="Q134" i="2"/>
  <c r="U134" i="2"/>
  <c r="V134" i="2"/>
  <c r="AH134" i="2" s="1"/>
  <c r="C130" i="12" s="1"/>
  <c r="AD134" i="2"/>
  <c r="AG134" i="2"/>
  <c r="B272" i="13"/>
  <c r="AQ134" i="2"/>
  <c r="B414" i="13" s="1"/>
  <c r="AR134" i="2"/>
  <c r="B556" i="13" s="1"/>
  <c r="AS134" i="2"/>
  <c r="C130" i="13" s="1"/>
  <c r="AT134" i="2"/>
  <c r="C272" i="13" s="1"/>
  <c r="AU134" i="2"/>
  <c r="C414" i="13" s="1"/>
  <c r="AV134" i="2"/>
  <c r="C556" i="13" s="1"/>
  <c r="AW134" i="2"/>
  <c r="I130" i="12"/>
  <c r="AX134" i="2"/>
  <c r="G130" i="13" s="1"/>
  <c r="AY134" i="2"/>
  <c r="G272" i="13" s="1"/>
  <c r="AZ134" i="2"/>
  <c r="G414" i="13" s="1"/>
  <c r="BA134" i="2"/>
  <c r="G556" i="13" s="1"/>
  <c r="A135" i="2"/>
  <c r="Q135" i="2"/>
  <c r="F131" i="12" s="1"/>
  <c r="U135" i="2"/>
  <c r="V135" i="2"/>
  <c r="AD135" i="2"/>
  <c r="AG135" i="2"/>
  <c r="D131" i="12" s="1"/>
  <c r="B131" i="13"/>
  <c r="B273" i="13"/>
  <c r="AQ135" i="2"/>
  <c r="B415" i="13" s="1"/>
  <c r="AR135" i="2"/>
  <c r="B557" i="13" s="1"/>
  <c r="AS135" i="2"/>
  <c r="C131" i="13" s="1"/>
  <c r="AT135" i="2"/>
  <c r="C273" i="13" s="1"/>
  <c r="AU135" i="2"/>
  <c r="C415" i="13" s="1"/>
  <c r="AV135" i="2"/>
  <c r="C557" i="13" s="1"/>
  <c r="AW135" i="2"/>
  <c r="I131" i="12" s="1"/>
  <c r="AX135" i="2"/>
  <c r="G131" i="13" s="1"/>
  <c r="AY135" i="2"/>
  <c r="G273" i="13" s="1"/>
  <c r="AZ135" i="2"/>
  <c r="G415" i="13" s="1"/>
  <c r="BA135" i="2"/>
  <c r="G557" i="13" s="1"/>
  <c r="A136" i="2"/>
  <c r="Q136" i="2"/>
  <c r="AI136" i="2" s="1"/>
  <c r="U136" i="2"/>
  <c r="V136" i="2"/>
  <c r="AD136" i="2"/>
  <c r="AG136" i="2"/>
  <c r="B132" i="13"/>
  <c r="B274" i="13"/>
  <c r="AQ136" i="2"/>
  <c r="B416" i="13" s="1"/>
  <c r="AR136" i="2"/>
  <c r="B558" i="13" s="1"/>
  <c r="AS136" i="2"/>
  <c r="C132" i="13" s="1"/>
  <c r="AT136" i="2"/>
  <c r="C274" i="13" s="1"/>
  <c r="AU136" i="2"/>
  <c r="C416" i="13"/>
  <c r="AV136" i="2"/>
  <c r="C558" i="13" s="1"/>
  <c r="AW136" i="2"/>
  <c r="I132" i="12" s="1"/>
  <c r="AX136" i="2"/>
  <c r="G132" i="13" s="1"/>
  <c r="AY136" i="2"/>
  <c r="G274" i="13" s="1"/>
  <c r="AZ136" i="2"/>
  <c r="G416" i="13" s="1"/>
  <c r="BA136" i="2"/>
  <c r="G558" i="13" s="1"/>
  <c r="A137" i="2"/>
  <c r="Q137" i="2"/>
  <c r="AI137" i="2" s="1"/>
  <c r="U137" i="2"/>
  <c r="V137" i="2"/>
  <c r="AD137" i="2"/>
  <c r="AG137" i="2"/>
  <c r="D133" i="12" s="1"/>
  <c r="B133" i="13"/>
  <c r="B275" i="13"/>
  <c r="AQ137" i="2"/>
  <c r="B417" i="13" s="1"/>
  <c r="AR137" i="2"/>
  <c r="B559" i="13" s="1"/>
  <c r="AS137" i="2"/>
  <c r="C133" i="13" s="1"/>
  <c r="AT137" i="2"/>
  <c r="C275" i="13" s="1"/>
  <c r="AU137" i="2"/>
  <c r="C417" i="13" s="1"/>
  <c r="AV137" i="2"/>
  <c r="C559" i="13" s="1"/>
  <c r="AW137" i="2"/>
  <c r="AX137" i="2"/>
  <c r="G133" i="13" s="1"/>
  <c r="AY137" i="2"/>
  <c r="G275" i="13" s="1"/>
  <c r="AZ137" i="2"/>
  <c r="G417" i="13" s="1"/>
  <c r="BA137" i="2"/>
  <c r="G559" i="13" s="1"/>
  <c r="A138" i="2"/>
  <c r="Q138" i="2"/>
  <c r="AE138" i="2" s="1"/>
  <c r="G134" i="12" s="1"/>
  <c r="U138" i="2"/>
  <c r="V138" i="2"/>
  <c r="AD138" i="2"/>
  <c r="AG138" i="2"/>
  <c r="D134" i="12" s="1"/>
  <c r="B134" i="13"/>
  <c r="B276" i="13"/>
  <c r="AQ138" i="2"/>
  <c r="B418" i="13" s="1"/>
  <c r="AR138" i="2"/>
  <c r="B560" i="13" s="1"/>
  <c r="AS138" i="2"/>
  <c r="C134" i="13" s="1"/>
  <c r="AT138" i="2"/>
  <c r="C276" i="13" s="1"/>
  <c r="AU138" i="2"/>
  <c r="C418" i="13" s="1"/>
  <c r="AV138" i="2"/>
  <c r="C560" i="13" s="1"/>
  <c r="AW138" i="2"/>
  <c r="I134" i="12" s="1"/>
  <c r="AX138" i="2"/>
  <c r="G134" i="13" s="1"/>
  <c r="AY138" i="2"/>
  <c r="G276" i="13" s="1"/>
  <c r="AZ138" i="2"/>
  <c r="G418" i="13" s="1"/>
  <c r="BA138" i="2"/>
  <c r="G560" i="13" s="1"/>
  <c r="A139" i="2"/>
  <c r="Q139" i="2"/>
  <c r="U139" i="2"/>
  <c r="V139" i="2"/>
  <c r="AD139" i="2"/>
  <c r="AG139" i="2"/>
  <c r="D135" i="12" s="1"/>
  <c r="B277" i="13"/>
  <c r="AQ139" i="2"/>
  <c r="B419" i="13" s="1"/>
  <c r="AR139" i="2"/>
  <c r="B561" i="13" s="1"/>
  <c r="AS139" i="2"/>
  <c r="C135" i="13" s="1"/>
  <c r="AT139" i="2"/>
  <c r="C277" i="13" s="1"/>
  <c r="AU139" i="2"/>
  <c r="C419" i="13" s="1"/>
  <c r="AV139" i="2"/>
  <c r="C561" i="13" s="1"/>
  <c r="AW139" i="2"/>
  <c r="I135" i="12" s="1"/>
  <c r="AX139" i="2"/>
  <c r="G135" i="13" s="1"/>
  <c r="AY139" i="2"/>
  <c r="G277" i="13" s="1"/>
  <c r="AZ139" i="2"/>
  <c r="G419" i="13" s="1"/>
  <c r="BA139" i="2"/>
  <c r="G561" i="13" s="1"/>
  <c r="A140" i="2"/>
  <c r="Q140" i="2"/>
  <c r="AI140" i="2" s="1"/>
  <c r="U140" i="2"/>
  <c r="V140" i="2"/>
  <c r="AD140" i="2"/>
  <c r="AG140" i="2"/>
  <c r="D136" i="12"/>
  <c r="B136" i="13"/>
  <c r="B278" i="13"/>
  <c r="AQ140" i="2"/>
  <c r="B420" i="13" s="1"/>
  <c r="AR140" i="2"/>
  <c r="B562" i="13" s="1"/>
  <c r="AS140" i="2"/>
  <c r="C136" i="13" s="1"/>
  <c r="AT140" i="2"/>
  <c r="C278" i="13" s="1"/>
  <c r="AU140" i="2"/>
  <c r="C420" i="13" s="1"/>
  <c r="AV140" i="2"/>
  <c r="C562" i="13" s="1"/>
  <c r="AW140" i="2"/>
  <c r="I136" i="12" s="1"/>
  <c r="AX140" i="2"/>
  <c r="G136" i="13" s="1"/>
  <c r="AY140" i="2"/>
  <c r="G278" i="13" s="1"/>
  <c r="AZ140" i="2"/>
  <c r="G420" i="13" s="1"/>
  <c r="BA140" i="2"/>
  <c r="G562" i="13" s="1"/>
  <c r="A141" i="2"/>
  <c r="Q141" i="2"/>
  <c r="F137" i="12" s="1"/>
  <c r="U141" i="2"/>
  <c r="Z141" i="2" s="1"/>
  <c r="AC141" i="2" s="1"/>
  <c r="V141" i="2"/>
  <c r="AD141" i="2"/>
  <c r="AG141" i="2"/>
  <c r="B137" i="13"/>
  <c r="AQ141" i="2"/>
  <c r="B421" i="13" s="1"/>
  <c r="AR141" i="2"/>
  <c r="B563" i="13" s="1"/>
  <c r="AS141" i="2"/>
  <c r="C137" i="13" s="1"/>
  <c r="AT141" i="2"/>
  <c r="C279" i="13" s="1"/>
  <c r="AU141" i="2"/>
  <c r="C421" i="13" s="1"/>
  <c r="AV141" i="2"/>
  <c r="C563" i="13" s="1"/>
  <c r="AW141" i="2"/>
  <c r="I137" i="12" s="1"/>
  <c r="AX141" i="2"/>
  <c r="G137" i="13" s="1"/>
  <c r="AY141" i="2"/>
  <c r="G279" i="13" s="1"/>
  <c r="AZ141" i="2"/>
  <c r="G421" i="13" s="1"/>
  <c r="BA141" i="2"/>
  <c r="G563" i="13" s="1"/>
  <c r="A142" i="2"/>
  <c r="Q142" i="2"/>
  <c r="U142" i="2"/>
  <c r="V142" i="2"/>
  <c r="Z142" i="2" s="1"/>
  <c r="AC142" i="2" s="1"/>
  <c r="AB142" i="2" s="1"/>
  <c r="AJ142" i="2" s="1"/>
  <c r="AD142" i="2"/>
  <c r="AG142" i="2"/>
  <c r="D138" i="12" s="1"/>
  <c r="B138" i="13"/>
  <c r="B280" i="13"/>
  <c r="AQ142" i="2"/>
  <c r="B422" i="13" s="1"/>
  <c r="AR142" i="2"/>
  <c r="B564" i="13" s="1"/>
  <c r="AS142" i="2"/>
  <c r="C138" i="13" s="1"/>
  <c r="AT142" i="2"/>
  <c r="C280" i="13" s="1"/>
  <c r="AU142" i="2"/>
  <c r="C422" i="13" s="1"/>
  <c r="AV142" i="2"/>
  <c r="C564" i="13" s="1"/>
  <c r="AW142" i="2"/>
  <c r="I138" i="12" s="1"/>
  <c r="AX142" i="2"/>
  <c r="G138" i="13" s="1"/>
  <c r="AY142" i="2"/>
  <c r="G280" i="13" s="1"/>
  <c r="AZ142" i="2"/>
  <c r="G422" i="13" s="1"/>
  <c r="BA142" i="2"/>
  <c r="G564" i="13" s="1"/>
  <c r="A143" i="2"/>
  <c r="Q143" i="2"/>
  <c r="F139" i="12" s="1"/>
  <c r="U143" i="2"/>
  <c r="V143" i="2"/>
  <c r="AD143" i="2"/>
  <c r="AG143" i="2"/>
  <c r="D139" i="12" s="1"/>
  <c r="B139" i="13"/>
  <c r="B281" i="13"/>
  <c r="AQ143" i="2"/>
  <c r="B423" i="13" s="1"/>
  <c r="AR143" i="2"/>
  <c r="B565" i="13" s="1"/>
  <c r="AS143" i="2"/>
  <c r="C139" i="13" s="1"/>
  <c r="AT143" i="2"/>
  <c r="C281" i="13" s="1"/>
  <c r="AU143" i="2"/>
  <c r="C423" i="13" s="1"/>
  <c r="AV143" i="2"/>
  <c r="C565" i="13" s="1"/>
  <c r="AW143" i="2"/>
  <c r="I139" i="12" s="1"/>
  <c r="AX143" i="2"/>
  <c r="G139" i="13" s="1"/>
  <c r="AY143" i="2"/>
  <c r="G281" i="13" s="1"/>
  <c r="AZ143" i="2"/>
  <c r="G423" i="13" s="1"/>
  <c r="BA143" i="2"/>
  <c r="G565" i="13" s="1"/>
  <c r="A144" i="2"/>
  <c r="Q144" i="2"/>
  <c r="AI144" i="2" s="1"/>
  <c r="U144" i="2"/>
  <c r="V144" i="2"/>
  <c r="Z144" i="2" s="1"/>
  <c r="AD144" i="2"/>
  <c r="AG144" i="2"/>
  <c r="D140" i="12" s="1"/>
  <c r="B140" i="13"/>
  <c r="B282" i="13"/>
  <c r="AQ144" i="2"/>
  <c r="B424" i="13" s="1"/>
  <c r="AR144" i="2"/>
  <c r="B566" i="13" s="1"/>
  <c r="AS144" i="2"/>
  <c r="C140" i="13" s="1"/>
  <c r="AT144" i="2"/>
  <c r="C282" i="13" s="1"/>
  <c r="AU144" i="2"/>
  <c r="C424" i="13" s="1"/>
  <c r="AV144" i="2"/>
  <c r="C566" i="13" s="1"/>
  <c r="AW144" i="2"/>
  <c r="I140" i="12" s="1"/>
  <c r="AX144" i="2"/>
  <c r="G140" i="13" s="1"/>
  <c r="AY144" i="2"/>
  <c r="G282" i="13" s="1"/>
  <c r="AZ144" i="2"/>
  <c r="G424" i="13" s="1"/>
  <c r="BA144" i="2"/>
  <c r="G566" i="13" s="1"/>
  <c r="A145" i="2"/>
  <c r="Q145" i="2"/>
  <c r="AE145" i="2" s="1"/>
  <c r="D425" i="13" s="1"/>
  <c r="U145" i="2"/>
  <c r="V145" i="2"/>
  <c r="AD145" i="2"/>
  <c r="AG145" i="2"/>
  <c r="D141" i="12" s="1"/>
  <c r="B141" i="13"/>
  <c r="B283" i="13"/>
  <c r="AQ145" i="2"/>
  <c r="B425" i="13" s="1"/>
  <c r="AR145" i="2"/>
  <c r="B567" i="13" s="1"/>
  <c r="AS145" i="2"/>
  <c r="C141" i="13" s="1"/>
  <c r="AT145" i="2"/>
  <c r="C283" i="13" s="1"/>
  <c r="AU145" i="2"/>
  <c r="C425" i="13" s="1"/>
  <c r="AV145" i="2"/>
  <c r="C567" i="13"/>
  <c r="AW145" i="2"/>
  <c r="I141" i="12" s="1"/>
  <c r="AX145" i="2"/>
  <c r="G141" i="13" s="1"/>
  <c r="AY145" i="2"/>
  <c r="G283" i="13" s="1"/>
  <c r="AZ145" i="2"/>
  <c r="G425" i="13"/>
  <c r="BA145" i="2"/>
  <c r="G567" i="13" s="1"/>
  <c r="A146" i="2"/>
  <c r="Q146" i="2"/>
  <c r="AI146" i="2" s="1"/>
  <c r="U146" i="2"/>
  <c r="AH146" i="2" s="1"/>
  <c r="C142" i="12" s="1"/>
  <c r="V146" i="2"/>
  <c r="AD146" i="2"/>
  <c r="AG146" i="2"/>
  <c r="D142" i="12" s="1"/>
  <c r="B142" i="13"/>
  <c r="B284" i="13"/>
  <c r="AQ146" i="2"/>
  <c r="B426" i="13" s="1"/>
  <c r="AR146" i="2"/>
  <c r="B568" i="13" s="1"/>
  <c r="AS146" i="2"/>
  <c r="C142" i="13" s="1"/>
  <c r="AT146" i="2"/>
  <c r="C284" i="13" s="1"/>
  <c r="AU146" i="2"/>
  <c r="C426" i="13" s="1"/>
  <c r="AV146" i="2"/>
  <c r="C568" i="13" s="1"/>
  <c r="AW146" i="2"/>
  <c r="I142" i="12" s="1"/>
  <c r="AX146" i="2"/>
  <c r="G142" i="13" s="1"/>
  <c r="AY146" i="2"/>
  <c r="G284" i="13" s="1"/>
  <c r="AZ146" i="2"/>
  <c r="G426" i="13" s="1"/>
  <c r="BA146" i="2"/>
  <c r="G568" i="13" s="1"/>
  <c r="A147" i="2"/>
  <c r="Q147" i="2"/>
  <c r="U147" i="2"/>
  <c r="V147" i="2"/>
  <c r="AD147" i="2"/>
  <c r="AG147" i="2"/>
  <c r="D143" i="12"/>
  <c r="AQ147" i="2"/>
  <c r="B427" i="13" s="1"/>
  <c r="AR147" i="2"/>
  <c r="B569" i="13" s="1"/>
  <c r="AS147" i="2"/>
  <c r="C143" i="13" s="1"/>
  <c r="AT147" i="2"/>
  <c r="C285" i="13" s="1"/>
  <c r="AU147" i="2"/>
  <c r="C427" i="13" s="1"/>
  <c r="AV147" i="2"/>
  <c r="C569" i="13" s="1"/>
  <c r="AW147" i="2"/>
  <c r="I143" i="12" s="1"/>
  <c r="AX147" i="2"/>
  <c r="G143" i="13" s="1"/>
  <c r="AY147" i="2"/>
  <c r="G285" i="13" s="1"/>
  <c r="AZ147" i="2"/>
  <c r="G427" i="13" s="1"/>
  <c r="BA147" i="2"/>
  <c r="G569" i="13" s="1"/>
  <c r="AP148" i="2"/>
  <c r="AQ148" i="2"/>
  <c r="AR148" i="2"/>
  <c r="B3" i="7"/>
  <c r="T37" i="1"/>
  <c r="A46" i="1"/>
  <c r="A48" i="1"/>
  <c r="A49" i="1"/>
  <c r="E2" i="12"/>
  <c r="E3" i="12"/>
  <c r="E4" i="12"/>
  <c r="E5" i="12"/>
  <c r="I5" i="12"/>
  <c r="D6" i="12"/>
  <c r="E6" i="12"/>
  <c r="E7" i="12"/>
  <c r="D8" i="12"/>
  <c r="E8" i="12"/>
  <c r="E9" i="12"/>
  <c r="E10" i="12"/>
  <c r="E11" i="12"/>
  <c r="I11" i="12"/>
  <c r="E12" i="12"/>
  <c r="E13" i="12"/>
  <c r="I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I35" i="12"/>
  <c r="E36" i="12"/>
  <c r="I36" i="12"/>
  <c r="D37" i="12"/>
  <c r="E37" i="12"/>
  <c r="D38" i="12"/>
  <c r="E38" i="12"/>
  <c r="D39" i="12"/>
  <c r="E39" i="12"/>
  <c r="I39" i="12"/>
  <c r="E40" i="12"/>
  <c r="D41" i="12"/>
  <c r="E41" i="12"/>
  <c r="E42" i="12"/>
  <c r="I42" i="12"/>
  <c r="E43" i="12"/>
  <c r="I43" i="12"/>
  <c r="A44" i="12"/>
  <c r="D44" i="12"/>
  <c r="E44" i="12"/>
  <c r="A45" i="12"/>
  <c r="D45" i="12"/>
  <c r="E45" i="12"/>
  <c r="I45" i="12"/>
  <c r="A46" i="12"/>
  <c r="E46" i="12"/>
  <c r="A47" i="12"/>
  <c r="E47" i="12"/>
  <c r="A48" i="12"/>
  <c r="E48" i="12"/>
  <c r="I48" i="12"/>
  <c r="A49" i="12"/>
  <c r="E49" i="12"/>
  <c r="A50" i="12"/>
  <c r="E50" i="12"/>
  <c r="I50" i="12"/>
  <c r="A51" i="12"/>
  <c r="E51" i="12"/>
  <c r="I51" i="12"/>
  <c r="A52" i="12"/>
  <c r="D52" i="12"/>
  <c r="E52" i="12"/>
  <c r="I52" i="12"/>
  <c r="A53" i="12"/>
  <c r="E53" i="12"/>
  <c r="A54" i="12"/>
  <c r="D54" i="12"/>
  <c r="E54" i="12"/>
  <c r="A55" i="12"/>
  <c r="E55" i="12"/>
  <c r="A56" i="12"/>
  <c r="E56" i="12"/>
  <c r="I56" i="12"/>
  <c r="A57" i="12"/>
  <c r="D57" i="12"/>
  <c r="E57" i="12"/>
  <c r="A58" i="12"/>
  <c r="D58" i="12"/>
  <c r="E58" i="12"/>
  <c r="A59" i="12"/>
  <c r="E59" i="12"/>
  <c r="I59" i="12"/>
  <c r="A60" i="12"/>
  <c r="E60" i="12"/>
  <c r="A61" i="12"/>
  <c r="D61" i="12"/>
  <c r="E61" i="12"/>
  <c r="I61" i="12"/>
  <c r="A62" i="12"/>
  <c r="E62" i="12"/>
  <c r="A63" i="12"/>
  <c r="D63" i="12"/>
  <c r="E63" i="12"/>
  <c r="A64" i="12"/>
  <c r="E64" i="12"/>
  <c r="I64" i="12"/>
  <c r="A65" i="12"/>
  <c r="D65" i="12"/>
  <c r="E65" i="12"/>
  <c r="A66" i="12"/>
  <c r="E66" i="12"/>
  <c r="A67" i="12"/>
  <c r="D67" i="12"/>
  <c r="E67" i="12"/>
  <c r="A68" i="12"/>
  <c r="E68" i="12"/>
  <c r="A69" i="12"/>
  <c r="E69" i="12"/>
  <c r="I69" i="12"/>
  <c r="A70" i="12"/>
  <c r="E70" i="12"/>
  <c r="A71" i="12"/>
  <c r="D71" i="12"/>
  <c r="E71" i="12"/>
  <c r="A72" i="12"/>
  <c r="C72" i="12" s="1"/>
  <c r="A73" i="12"/>
  <c r="E74" i="12"/>
  <c r="D75" i="12"/>
  <c r="E75" i="12"/>
  <c r="E76" i="12"/>
  <c r="E77" i="12"/>
  <c r="I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A105" i="12"/>
  <c r="E105" i="12"/>
  <c r="I105" i="12"/>
  <c r="A106" i="12"/>
  <c r="E106" i="12"/>
  <c r="A107" i="12"/>
  <c r="E107" i="12"/>
  <c r="I107" i="12"/>
  <c r="A108" i="12"/>
  <c r="E108" i="12"/>
  <c r="A109" i="12"/>
  <c r="E109" i="12"/>
  <c r="A110" i="12"/>
  <c r="E110" i="12"/>
  <c r="A111" i="12"/>
  <c r="E111" i="12"/>
  <c r="A112" i="12"/>
  <c r="E112" i="12"/>
  <c r="A113" i="12"/>
  <c r="E113" i="12"/>
  <c r="A114" i="12"/>
  <c r="D114" i="12"/>
  <c r="E114" i="12"/>
  <c r="A115" i="12"/>
  <c r="E115" i="12"/>
  <c r="A116" i="12"/>
  <c r="E116" i="12"/>
  <c r="A117" i="12"/>
  <c r="D117" i="12"/>
  <c r="E117" i="12"/>
  <c r="A118" i="12"/>
  <c r="E118" i="12"/>
  <c r="A119" i="12"/>
  <c r="E119" i="12"/>
  <c r="A120" i="12"/>
  <c r="E120" i="12"/>
  <c r="A121" i="12"/>
  <c r="E121" i="12"/>
  <c r="A122" i="12"/>
  <c r="D122" i="12"/>
  <c r="E122" i="12"/>
  <c r="A123" i="12"/>
  <c r="E123" i="12"/>
  <c r="A124" i="12"/>
  <c r="E124" i="12"/>
  <c r="I124" i="12"/>
  <c r="A125" i="12"/>
  <c r="E125" i="12"/>
  <c r="A126" i="12"/>
  <c r="E126" i="12"/>
  <c r="A127" i="12"/>
  <c r="E127" i="12"/>
  <c r="A128" i="12"/>
  <c r="E128" i="12"/>
  <c r="A129" i="12"/>
  <c r="E129" i="12"/>
  <c r="A130" i="12"/>
  <c r="D130" i="12"/>
  <c r="E130" i="12"/>
  <c r="A131" i="12"/>
  <c r="E131" i="12"/>
  <c r="A132" i="12"/>
  <c r="D132" i="12"/>
  <c r="E132" i="12"/>
  <c r="A133" i="12"/>
  <c r="E133" i="12"/>
  <c r="I133" i="12"/>
  <c r="A134" i="12"/>
  <c r="E134" i="12"/>
  <c r="A135" i="12"/>
  <c r="E135" i="12"/>
  <c r="A136" i="12"/>
  <c r="E136" i="12"/>
  <c r="A137" i="12"/>
  <c r="D137" i="12"/>
  <c r="E137" i="12"/>
  <c r="A138" i="12"/>
  <c r="E138" i="12"/>
  <c r="A139" i="12"/>
  <c r="E139" i="12"/>
  <c r="A140" i="12"/>
  <c r="E140" i="12"/>
  <c r="A141" i="12"/>
  <c r="E141" i="12"/>
  <c r="A142" i="12"/>
  <c r="E142" i="12"/>
  <c r="A143" i="12"/>
  <c r="E143" i="12"/>
  <c r="C3" i="7"/>
  <c r="D3" i="7"/>
  <c r="E3" i="7"/>
  <c r="F3" i="7"/>
  <c r="G3" i="7"/>
  <c r="H3" i="7"/>
  <c r="I3" i="7"/>
  <c r="J3" i="7"/>
  <c r="K3" i="7"/>
  <c r="L3" i="7"/>
  <c r="M3" i="7"/>
  <c r="AB3" i="7"/>
  <c r="Z39" i="2"/>
  <c r="AC39" i="2" s="1"/>
  <c r="AB39" i="2" s="1"/>
  <c r="AJ39" i="2" s="1"/>
  <c r="Z67" i="2"/>
  <c r="AC67" i="2" s="1"/>
  <c r="AB67" i="2" s="1"/>
  <c r="AJ67" i="2" s="1"/>
  <c r="Z51" i="2"/>
  <c r="AC51" i="2" s="1"/>
  <c r="AB51" i="2" s="1"/>
  <c r="AJ51" i="2" s="1"/>
  <c r="Z41" i="2"/>
  <c r="AC41" i="2" s="1"/>
  <c r="AB41" i="2" s="1"/>
  <c r="AJ41" i="2" s="1"/>
  <c r="AH41" i="2"/>
  <c r="C37" i="12" s="1"/>
  <c r="AH44" i="2"/>
  <c r="C40" i="12" s="1"/>
  <c r="Z44" i="2"/>
  <c r="AC44" i="2" s="1"/>
  <c r="AB44" i="2" s="1"/>
  <c r="AJ44" i="2" s="1"/>
  <c r="Z19" i="2"/>
  <c r="AH68" i="2"/>
  <c r="C64" i="12"/>
  <c r="AH56" i="2"/>
  <c r="C52" i="12" s="1"/>
  <c r="AH48" i="2"/>
  <c r="C44" i="12" s="1"/>
  <c r="AH40" i="2"/>
  <c r="C36" i="12" s="1"/>
  <c r="A451" i="13"/>
  <c r="Z115" i="2"/>
  <c r="AC115" i="2"/>
  <c r="AH67" i="2"/>
  <c r="C63" i="12" s="1"/>
  <c r="AH51" i="2"/>
  <c r="C47" i="12" s="1"/>
  <c r="AH49" i="2"/>
  <c r="C45" i="12" s="1"/>
  <c r="Z49" i="2"/>
  <c r="AC49" i="2"/>
  <c r="AB49" i="2" s="1"/>
  <c r="AJ49" i="2" s="1"/>
  <c r="AH39" i="2"/>
  <c r="C35" i="12" s="1"/>
  <c r="Z68" i="2"/>
  <c r="AC68" i="2" s="1"/>
  <c r="AB68" i="2" s="1"/>
  <c r="AJ68" i="2" s="1"/>
  <c r="AH50" i="2"/>
  <c r="C46" i="12" s="1"/>
  <c r="Z110" i="2"/>
  <c r="AC110" i="2" s="1"/>
  <c r="Z107" i="2"/>
  <c r="AC107" i="2" s="1"/>
  <c r="AH70" i="2"/>
  <c r="C66" i="12" s="1"/>
  <c r="Z70" i="2"/>
  <c r="AC70" i="2" s="1"/>
  <c r="AB70" i="2" s="1"/>
  <c r="AJ70" i="2" s="1"/>
  <c r="AH71" i="2"/>
  <c r="C67" i="12" s="1"/>
  <c r="Z59" i="2"/>
  <c r="AC59" i="2" s="1"/>
  <c r="AB59" i="2" s="1"/>
  <c r="AJ59" i="2" s="1"/>
  <c r="Z121" i="2"/>
  <c r="AH141" i="2"/>
  <c r="C137" i="12" s="1"/>
  <c r="AC109" i="2"/>
  <c r="Z114" i="2"/>
  <c r="AC114" i="2" s="1"/>
  <c r="Y119" i="2" s="1"/>
  <c r="Z69" i="2"/>
  <c r="AC69" i="2" s="1"/>
  <c r="AH69" i="2"/>
  <c r="C65" i="12" s="1"/>
  <c r="Z66" i="2"/>
  <c r="AC66" i="2" s="1"/>
  <c r="AB66" i="2" s="1"/>
  <c r="AJ66" i="2" s="1"/>
  <c r="AH57" i="2"/>
  <c r="C53" i="12" s="1"/>
  <c r="AC57" i="2"/>
  <c r="AB57" i="2" s="1"/>
  <c r="AJ57" i="2" s="1"/>
  <c r="Z58" i="2"/>
  <c r="AC58" i="2" s="1"/>
  <c r="AB58" i="2" s="1"/>
  <c r="AJ58" i="2" s="1"/>
  <c r="Z42" i="2"/>
  <c r="AC42" i="2" s="1"/>
  <c r="Z54" i="2"/>
  <c r="AC54" i="2" s="1"/>
  <c r="AB54" i="2" s="1"/>
  <c r="AJ54" i="2" s="1"/>
  <c r="AH53" i="2"/>
  <c r="C49" i="12" s="1"/>
  <c r="AC50" i="2"/>
  <c r="AB50" i="2" s="1"/>
  <c r="AJ50" i="2" s="1"/>
  <c r="A286" i="13"/>
  <c r="A291" i="13"/>
  <c r="A437" i="13"/>
  <c r="A295" i="13"/>
  <c r="A438" i="13"/>
  <c r="A296" i="13"/>
  <c r="A297" i="13"/>
  <c r="A440" i="13"/>
  <c r="A441" i="13"/>
  <c r="A444" i="13"/>
  <c r="A302" i="13"/>
  <c r="A160" i="13"/>
  <c r="A161" i="13"/>
  <c r="A303" i="13"/>
  <c r="A163" i="13"/>
  <c r="A305" i="13"/>
  <c r="A165" i="13"/>
  <c r="A170" i="13"/>
  <c r="A172" i="13"/>
  <c r="A31" i="13"/>
  <c r="A458" i="13"/>
  <c r="A33" i="13"/>
  <c r="A460" i="13"/>
  <c r="A35" i="13"/>
  <c r="A35" i="12"/>
  <c r="A177" i="13"/>
  <c r="A36" i="12"/>
  <c r="A178" i="13"/>
  <c r="A320" i="13"/>
  <c r="A36" i="13"/>
  <c r="A463" i="13"/>
  <c r="A37" i="12"/>
  <c r="A322" i="13"/>
  <c r="A180" i="13"/>
  <c r="A38" i="12"/>
  <c r="A38" i="13"/>
  <c r="A39" i="13"/>
  <c r="A181" i="13"/>
  <c r="A39" i="12"/>
  <c r="A40" i="12"/>
  <c r="A40" i="13"/>
  <c r="A324" i="13"/>
  <c r="A182" i="13"/>
  <c r="A41" i="12"/>
  <c r="A41" i="13"/>
  <c r="A183" i="13"/>
  <c r="A42" i="12"/>
  <c r="A184" i="13"/>
  <c r="A42" i="13"/>
  <c r="A185" i="13"/>
  <c r="A43" i="12"/>
  <c r="A43" i="13"/>
  <c r="A327" i="13"/>
  <c r="A219" i="13"/>
  <c r="A361" i="13"/>
  <c r="A506" i="13"/>
  <c r="A228" i="13"/>
  <c r="A229" i="13"/>
  <c r="A515" i="13"/>
  <c r="A517" i="13"/>
  <c r="A234" i="13"/>
  <c r="A98" i="13"/>
  <c r="A99" i="13"/>
  <c r="A100" i="13"/>
  <c r="A101" i="13"/>
  <c r="A102" i="13"/>
  <c r="A102" i="12"/>
  <c r="A103" i="12"/>
  <c r="A103" i="13"/>
  <c r="A104" i="12"/>
  <c r="A104" i="13"/>
  <c r="AE59" i="2"/>
  <c r="D55" i="13" s="1"/>
  <c r="AH108" i="2"/>
  <c r="C104" i="12" s="1"/>
  <c r="AH74" i="2"/>
  <c r="C70" i="12" s="1"/>
  <c r="AH54" i="2"/>
  <c r="C50" i="12" s="1"/>
  <c r="Z43" i="2"/>
  <c r="AC43" i="2"/>
  <c r="AH43" i="2"/>
  <c r="C39" i="12" s="1"/>
  <c r="AI129" i="2"/>
  <c r="AE101" i="2"/>
  <c r="AI11" i="2"/>
  <c r="AI6" i="2"/>
  <c r="F2" i="12"/>
  <c r="AI121" i="2"/>
  <c r="AI118" i="2"/>
  <c r="F46" i="12"/>
  <c r="AE50" i="2"/>
  <c r="AE136" i="2"/>
  <c r="D416" i="13" s="1"/>
  <c r="D398" i="13"/>
  <c r="F57" i="12"/>
  <c r="AE61" i="2"/>
  <c r="D483" i="13" s="1"/>
  <c r="AE51" i="2"/>
  <c r="G47" i="12" s="1"/>
  <c r="AI51" i="2"/>
  <c r="F99" i="12"/>
  <c r="AI103" i="2"/>
  <c r="F135" i="12"/>
  <c r="AI66" i="2"/>
  <c r="AE42" i="2"/>
  <c r="D464" i="13" s="1"/>
  <c r="F38" i="12"/>
  <c r="AI42" i="2"/>
  <c r="F47" i="12"/>
  <c r="AE103" i="2"/>
  <c r="D525" i="13" s="1"/>
  <c r="AH113" i="2"/>
  <c r="C109" i="12" s="1"/>
  <c r="AI110" i="2"/>
  <c r="AH104" i="2"/>
  <c r="C100" i="12" s="1"/>
  <c r="Z72" i="2"/>
  <c r="AC72" i="2" s="1"/>
  <c r="AB72" i="2" s="1"/>
  <c r="AJ72" i="2" s="1"/>
  <c r="Z106" i="2"/>
  <c r="AC106" i="2" s="1"/>
  <c r="Y111" i="2" s="1"/>
  <c r="AH106" i="2"/>
  <c r="C102" i="12" s="1"/>
  <c r="Z64" i="2"/>
  <c r="AC64" i="2" s="1"/>
  <c r="AB64" i="2" s="1"/>
  <c r="AJ64" i="2" s="1"/>
  <c r="AH64" i="2"/>
  <c r="C60" i="12" s="1"/>
  <c r="AH60" i="2"/>
  <c r="C56" i="12" s="1"/>
  <c r="Z63" i="2"/>
  <c r="AC63" i="2" s="1"/>
  <c r="AB63" i="2" s="1"/>
  <c r="AJ63" i="2" s="1"/>
  <c r="Z126" i="2"/>
  <c r="AH126" i="2"/>
  <c r="C122" i="12" s="1"/>
  <c r="G114" i="12"/>
  <c r="AI112" i="2"/>
  <c r="F108" i="12"/>
  <c r="F71" i="12"/>
  <c r="AI75" i="2"/>
  <c r="F51" i="12"/>
  <c r="AE54" i="2"/>
  <c r="AI54" i="2"/>
  <c r="F41" i="12"/>
  <c r="AI33" i="2"/>
  <c r="F100" i="12"/>
  <c r="AE75" i="2"/>
  <c r="D497" i="13" s="1"/>
  <c r="F50" i="12"/>
  <c r="F29" i="12"/>
  <c r="AI45" i="2"/>
  <c r="AH132" i="2"/>
  <c r="C128" i="12" s="1"/>
  <c r="Z108" i="2"/>
  <c r="AC108" i="2" s="1"/>
  <c r="Y113" i="2" s="1"/>
  <c r="Z9" i="2"/>
  <c r="AE137" i="2"/>
  <c r="D559" i="13" s="1"/>
  <c r="Z130" i="2"/>
  <c r="AC130" i="2" s="1"/>
  <c r="AB130" i="2" s="1"/>
  <c r="AJ130" i="2" s="1"/>
  <c r="AH130" i="2"/>
  <c r="C126" i="12" s="1"/>
  <c r="AH116" i="2"/>
  <c r="C112" i="12" s="1"/>
  <c r="AH124" i="2"/>
  <c r="C120" i="12" s="1"/>
  <c r="Z71" i="2"/>
  <c r="AC71" i="2" s="1"/>
  <c r="AB71" i="2" s="1"/>
  <c r="AJ71" i="2" s="1"/>
  <c r="Z47" i="2"/>
  <c r="F55" i="12"/>
  <c r="AE130" i="2"/>
  <c r="D552" i="13" s="1"/>
  <c r="AI122" i="2"/>
  <c r="F118" i="12"/>
  <c r="AE122" i="2"/>
  <c r="D402" i="13" s="1"/>
  <c r="AE115" i="2"/>
  <c r="AI107" i="2"/>
  <c r="AI64" i="2"/>
  <c r="AE64" i="2"/>
  <c r="AI86" i="2"/>
  <c r="F58" i="12"/>
  <c r="AI135" i="2"/>
  <c r="F60" i="12"/>
  <c r="F111" i="12"/>
  <c r="AI133" i="2"/>
  <c r="AE133" i="2"/>
  <c r="D555" i="13" s="1"/>
  <c r="F129" i="12"/>
  <c r="AI142" i="2"/>
  <c r="F127" i="12"/>
  <c r="F65" i="12"/>
  <c r="F62" i="12"/>
  <c r="AE56" i="2"/>
  <c r="D194" i="13" s="1"/>
  <c r="AI56" i="2"/>
  <c r="AE62" i="2"/>
  <c r="F126" i="12"/>
  <c r="AI55" i="2"/>
  <c r="Y135" i="2"/>
  <c r="G62" i="12"/>
  <c r="D193" i="13"/>
  <c r="D204" i="13"/>
  <c r="Z124" i="2"/>
  <c r="AC124" i="2" s="1"/>
  <c r="Y129" i="2" s="1"/>
  <c r="AH143" i="2"/>
  <c r="C139" i="12" s="1"/>
  <c r="Z137" i="2"/>
  <c r="AC137" i="2" s="1"/>
  <c r="Z134" i="2"/>
  <c r="AC134" i="2" s="1"/>
  <c r="AH58" i="2"/>
  <c r="C54" i="12" s="1"/>
  <c r="AC53" i="2"/>
  <c r="AB53" i="2" s="1"/>
  <c r="AJ53" i="2" s="1"/>
  <c r="AH9" i="2"/>
  <c r="C5" i="12" s="1"/>
  <c r="D246" i="13"/>
  <c r="G104" i="12"/>
  <c r="D530" i="13"/>
  <c r="D532" i="13"/>
  <c r="D248" i="13"/>
  <c r="D390" i="13"/>
  <c r="AE20" i="2"/>
  <c r="D442" i="13" s="1"/>
  <c r="F104" i="12"/>
  <c r="F106" i="12"/>
  <c r="AI24" i="2"/>
  <c r="AI20" i="2"/>
  <c r="AI108" i="2"/>
  <c r="D51" i="13"/>
  <c r="F20" i="12"/>
  <c r="D467" i="13"/>
  <c r="D41" i="13"/>
  <c r="D250" i="13"/>
  <c r="D108" i="13"/>
  <c r="G108" i="12"/>
  <c r="AI138" i="2"/>
  <c r="F134" i="12"/>
  <c r="F122" i="12"/>
  <c r="D534" i="13"/>
  <c r="G57" i="12"/>
  <c r="D258" i="13"/>
  <c r="D542" i="13"/>
  <c r="AI120" i="2"/>
  <c r="F116" i="12"/>
  <c r="F113" i="12"/>
  <c r="AE67" i="2"/>
  <c r="D205" i="13" s="1"/>
  <c r="AI67" i="2"/>
  <c r="F61" i="12"/>
  <c r="AI65" i="2"/>
  <c r="AE65" i="2"/>
  <c r="G61" i="12" s="1"/>
  <c r="AE49" i="2"/>
  <c r="G45" i="12" s="1"/>
  <c r="F45" i="12"/>
  <c r="AI49" i="2"/>
  <c r="F43" i="12"/>
  <c r="AE47" i="2"/>
  <c r="D469" i="13" s="1"/>
  <c r="G19" i="12"/>
  <c r="Y112" i="2"/>
  <c r="AB107" i="2"/>
  <c r="AJ107" i="2" s="1"/>
  <c r="AB132" i="2"/>
  <c r="AJ132" i="2" s="1"/>
  <c r="Y137" i="2"/>
  <c r="D335" i="13"/>
  <c r="G116" i="12"/>
  <c r="D116" i="13"/>
  <c r="AH66" i="2"/>
  <c r="C62" i="12" s="1"/>
  <c r="D346" i="13"/>
  <c r="D488" i="13"/>
  <c r="A428" i="13"/>
  <c r="D210" i="13"/>
  <c r="D560" i="13"/>
  <c r="D276" i="13"/>
  <c r="D134" i="13"/>
  <c r="D418" i="13"/>
  <c r="A430" i="13"/>
  <c r="A289" i="13"/>
  <c r="A290" i="13"/>
  <c r="A433" i="13"/>
  <c r="A292" i="13"/>
  <c r="A436" i="13"/>
  <c r="A152" i="13"/>
  <c r="A294" i="13"/>
  <c r="A155" i="13"/>
  <c r="A13" i="13"/>
  <c r="A358" i="13"/>
  <c r="A363" i="13"/>
  <c r="A364" i="13"/>
  <c r="A224" i="13"/>
  <c r="A509" i="13"/>
  <c r="Y121" i="2" l="1"/>
  <c r="AB116" i="2"/>
  <c r="AJ116" i="2" s="1"/>
  <c r="AB110" i="2"/>
  <c r="AJ110" i="2" s="1"/>
  <c r="Y115" i="2"/>
  <c r="Y133" i="2"/>
  <c r="AB128" i="2"/>
  <c r="AJ128" i="2" s="1"/>
  <c r="Z147" i="2"/>
  <c r="AC147" i="2" s="1"/>
  <c r="AB147" i="2" s="1"/>
  <c r="AJ147" i="2" s="1"/>
  <c r="AE121" i="2"/>
  <c r="D117" i="13" s="1"/>
  <c r="Z125" i="2"/>
  <c r="AH131" i="2"/>
  <c r="C127" i="12" s="1"/>
  <c r="Y147" i="2"/>
  <c r="AH123" i="2"/>
  <c r="C119" i="12" s="1"/>
  <c r="F132" i="12"/>
  <c r="AH61" i="2"/>
  <c r="C57" i="12" s="1"/>
  <c r="Z146" i="2"/>
  <c r="AC146" i="2" s="1"/>
  <c r="AB146" i="2" s="1"/>
  <c r="AJ146" i="2" s="1"/>
  <c r="AH42" i="2"/>
  <c r="C38" i="12" s="1"/>
  <c r="Z48" i="2"/>
  <c r="AC48" i="2" s="1"/>
  <c r="AB48" i="2" s="1"/>
  <c r="AJ48" i="2" s="1"/>
  <c r="Z135" i="2"/>
  <c r="AC135" i="2" s="1"/>
  <c r="AH107" i="2"/>
  <c r="C103" i="12" s="1"/>
  <c r="Z74" i="2"/>
  <c r="AC74" i="2" s="1"/>
  <c r="AB74" i="2" s="1"/>
  <c r="AJ74" i="2" s="1"/>
  <c r="Z56" i="2"/>
  <c r="AC56" i="2" s="1"/>
  <c r="AB56" i="2" s="1"/>
  <c r="AJ56" i="2" s="1"/>
  <c r="Z16" i="2"/>
  <c r="AD76" i="2"/>
  <c r="AF76" i="2" s="1"/>
  <c r="E21" i="1" s="1"/>
  <c r="AD77" i="2"/>
  <c r="AF77" i="2" s="1"/>
  <c r="AI78" i="2"/>
  <c r="D471" i="13"/>
  <c r="G133" i="12"/>
  <c r="D558" i="13"/>
  <c r="F133" i="12"/>
  <c r="AE52" i="2"/>
  <c r="D474" i="13" s="1"/>
  <c r="D540" i="13"/>
  <c r="D114" i="13"/>
  <c r="F114" i="12"/>
  <c r="D275" i="13"/>
  <c r="D274" i="13"/>
  <c r="F128" i="12"/>
  <c r="AE46" i="2"/>
  <c r="AE119" i="2"/>
  <c r="AE78" i="2"/>
  <c r="G74" i="12" s="1"/>
  <c r="F42" i="12"/>
  <c r="F48" i="12"/>
  <c r="AI132" i="2"/>
  <c r="D66" i="13"/>
  <c r="G71" i="12"/>
  <c r="D71" i="13"/>
  <c r="AE73" i="2"/>
  <c r="D353" i="13" s="1"/>
  <c r="AI119" i="2"/>
  <c r="AE105" i="2"/>
  <c r="G101" i="12" s="1"/>
  <c r="F44" i="12"/>
  <c r="F69" i="12"/>
  <c r="AE48" i="2"/>
  <c r="AE113" i="2"/>
  <c r="D109" i="13" s="1"/>
  <c r="AI10" i="2"/>
  <c r="G55" i="12"/>
  <c r="AI38" i="2"/>
  <c r="AE10" i="2"/>
  <c r="D290" i="13" s="1"/>
  <c r="F34" i="12"/>
  <c r="AI63" i="2"/>
  <c r="AI145" i="2"/>
  <c r="AE39" i="2"/>
  <c r="D319" i="13" s="1"/>
  <c r="D410" i="13"/>
  <c r="F59" i="12"/>
  <c r="AE68" i="2"/>
  <c r="D348" i="13" s="1"/>
  <c r="AI68" i="2"/>
  <c r="AE57" i="2"/>
  <c r="D337" i="13" s="1"/>
  <c r="F141" i="12"/>
  <c r="D339" i="13"/>
  <c r="F53" i="12"/>
  <c r="AI127" i="2"/>
  <c r="AI39" i="2"/>
  <c r="G126" i="12"/>
  <c r="D197" i="13"/>
  <c r="D481" i="13"/>
  <c r="F123" i="12"/>
  <c r="AE11" i="2"/>
  <c r="D433" i="13" s="1"/>
  <c r="D144" i="13"/>
  <c r="G2" i="12"/>
  <c r="D2" i="13"/>
  <c r="D286" i="13"/>
  <c r="D208" i="13"/>
  <c r="D352" i="13"/>
  <c r="AI72" i="2"/>
  <c r="F109" i="12"/>
  <c r="D68" i="13"/>
  <c r="D405" i="13"/>
  <c r="AI70" i="2"/>
  <c r="D336" i="13"/>
  <c r="AI116" i="2"/>
  <c r="D132" i="13"/>
  <c r="AI40" i="2"/>
  <c r="D260" i="13"/>
  <c r="AE40" i="2"/>
  <c r="D185" i="13"/>
  <c r="AE58" i="2"/>
  <c r="G132" i="12"/>
  <c r="AI125" i="2"/>
  <c r="G118" i="12"/>
  <c r="D544" i="13"/>
  <c r="F66" i="12"/>
  <c r="D350" i="13"/>
  <c r="D271" i="13"/>
  <c r="D322" i="13"/>
  <c r="F121" i="12"/>
  <c r="AI58" i="2"/>
  <c r="D327" i="13"/>
  <c r="G66" i="12"/>
  <c r="G68" i="12"/>
  <c r="AI126" i="2"/>
  <c r="AE79" i="2"/>
  <c r="D359" i="13" s="1"/>
  <c r="Z20" i="2"/>
  <c r="J30" i="12"/>
  <c r="J70" i="12"/>
  <c r="G40" i="16"/>
  <c r="J83" i="12"/>
  <c r="J47" i="12"/>
  <c r="J119" i="12"/>
  <c r="G21" i="16"/>
  <c r="J9" i="12"/>
  <c r="G53" i="16"/>
  <c r="J100" i="12"/>
  <c r="J90" i="12"/>
  <c r="J132" i="12"/>
  <c r="J134" i="12"/>
  <c r="D407" i="13"/>
  <c r="D123" i="13"/>
  <c r="AE116" i="2"/>
  <c r="D254" i="13" s="1"/>
  <c r="AE107" i="2"/>
  <c r="D387" i="13" s="1"/>
  <c r="D417" i="13"/>
  <c r="Y146" i="2"/>
  <c r="AB141" i="2"/>
  <c r="AJ141" i="2" s="1"/>
  <c r="D412" i="13"/>
  <c r="D126" i="13"/>
  <c r="G63" i="12"/>
  <c r="D320" i="13"/>
  <c r="D268" i="13"/>
  <c r="AB114" i="2"/>
  <c r="AJ114" i="2" s="1"/>
  <c r="D473" i="13"/>
  <c r="D476" i="13"/>
  <c r="G50" i="12"/>
  <c r="Z140" i="2"/>
  <c r="AC140" i="2" s="1"/>
  <c r="Y145" i="2" s="1"/>
  <c r="D52" i="13"/>
  <c r="F24" i="12"/>
  <c r="AI28" i="2"/>
  <c r="D489" i="13"/>
  <c r="D478" i="13"/>
  <c r="G48" i="12"/>
  <c r="D265" i="13"/>
  <c r="G123" i="12"/>
  <c r="G52" i="12"/>
  <c r="AE141" i="2"/>
  <c r="AI141" i="2"/>
  <c r="F120" i="12"/>
  <c r="AE124" i="2"/>
  <c r="D45" i="13"/>
  <c r="D118" i="13"/>
  <c r="AH144" i="2"/>
  <c r="C140" i="12" s="1"/>
  <c r="AH142" i="2"/>
  <c r="C138" i="12" s="1"/>
  <c r="Z139" i="2"/>
  <c r="AH139" i="2"/>
  <c r="C135" i="12" s="1"/>
  <c r="AE135" i="2"/>
  <c r="G106" i="12"/>
  <c r="D106" i="13"/>
  <c r="AE144" i="2"/>
  <c r="F140" i="12"/>
  <c r="D462" i="13"/>
  <c r="D48" i="13"/>
  <c r="AB115" i="2"/>
  <c r="AJ115" i="2" s="1"/>
  <c r="Y120" i="2"/>
  <c r="AE147" i="2"/>
  <c r="D427" i="13" s="1"/>
  <c r="F143" i="12"/>
  <c r="AI147" i="2"/>
  <c r="Z131" i="2"/>
  <c r="AC131" i="2" s="1"/>
  <c r="AB131" i="2" s="1"/>
  <c r="AJ131" i="2" s="1"/>
  <c r="AH128" i="2"/>
  <c r="C124" i="12" s="1"/>
  <c r="AE131" i="2"/>
  <c r="AH110" i="2"/>
  <c r="C106" i="12" s="1"/>
  <c r="J53" i="12"/>
  <c r="G72" i="16"/>
  <c r="J28" i="12"/>
  <c r="Z98" i="2"/>
  <c r="AC98" i="2" s="1"/>
  <c r="AH15" i="2"/>
  <c r="C11" i="12" s="1"/>
  <c r="G19" i="16"/>
  <c r="J113" i="12"/>
  <c r="J60" i="12"/>
  <c r="Z112" i="2"/>
  <c r="AC112" i="2" s="1"/>
  <c r="G59" i="16"/>
  <c r="J11" i="12"/>
  <c r="G42" i="16"/>
  <c r="AB42" i="2"/>
  <c r="AJ42" i="2" s="1"/>
  <c r="AH114" i="2"/>
  <c r="C110" i="12" s="1"/>
  <c r="F68" i="12"/>
  <c r="F95" i="12"/>
  <c r="F96" i="12"/>
  <c r="Z78" i="2"/>
  <c r="AC78" i="2" s="1"/>
  <c r="X83" i="2" s="1"/>
  <c r="Y83" i="2" s="1"/>
  <c r="AI79" i="2"/>
  <c r="Z83" i="2"/>
  <c r="AC83" i="2" s="1"/>
  <c r="AE83" i="2"/>
  <c r="D221" i="13" s="1"/>
  <c r="AH81" i="2"/>
  <c r="C77" i="12" s="1"/>
  <c r="D332" i="13"/>
  <c r="D190" i="13"/>
  <c r="AB140" i="2"/>
  <c r="AJ140" i="2" s="1"/>
  <c r="Y136" i="2"/>
  <c r="D63" i="13"/>
  <c r="D187" i="13"/>
  <c r="D329" i="13"/>
  <c r="D347" i="13"/>
  <c r="AH147" i="2"/>
  <c r="C143" i="12" s="1"/>
  <c r="AH145" i="2"/>
  <c r="C141" i="12" s="1"/>
  <c r="AH140" i="2"/>
  <c r="C136" i="12" s="1"/>
  <c r="AH133" i="2"/>
  <c r="C129" i="12" s="1"/>
  <c r="AE129" i="2"/>
  <c r="G125" i="12" s="1"/>
  <c r="D549" i="13"/>
  <c r="AI124" i="2"/>
  <c r="AB108" i="2"/>
  <c r="AJ108" i="2" s="1"/>
  <c r="AB69" i="2"/>
  <c r="AJ69" i="2" s="1"/>
  <c r="AH120" i="2"/>
  <c r="C116" i="12" s="1"/>
  <c r="AH109" i="2"/>
  <c r="C105" i="12" s="1"/>
  <c r="Z104" i="2"/>
  <c r="AC104" i="2" s="1"/>
  <c r="AH96" i="2"/>
  <c r="C92" i="12" s="1"/>
  <c r="AH92" i="2"/>
  <c r="C88" i="12" s="1"/>
  <c r="AH87" i="2"/>
  <c r="C83" i="12" s="1"/>
  <c r="Z85" i="2"/>
  <c r="AC85" i="2" s="1"/>
  <c r="AH82" i="2"/>
  <c r="C78" i="12" s="1"/>
  <c r="AH63" i="2"/>
  <c r="C59" i="12" s="1"/>
  <c r="AH32" i="2"/>
  <c r="C28" i="12" s="1"/>
  <c r="AH31" i="2"/>
  <c r="C27" i="12" s="1"/>
  <c r="Z61" i="2"/>
  <c r="AC61" i="2" s="1"/>
  <c r="AB61" i="2" s="1"/>
  <c r="AJ61" i="2" s="1"/>
  <c r="AH59" i="2"/>
  <c r="C55" i="12" s="1"/>
  <c r="AB43" i="2"/>
  <c r="AJ43" i="2" s="1"/>
  <c r="Z17" i="2"/>
  <c r="AH14" i="2"/>
  <c r="C10" i="12" s="1"/>
  <c r="AH13" i="2"/>
  <c r="C9" i="12" s="1"/>
  <c r="AH12" i="2"/>
  <c r="C8" i="12" s="1"/>
  <c r="Z10" i="2"/>
  <c r="AC10" i="2" s="1"/>
  <c r="Z8" i="2"/>
  <c r="AC8" i="2" s="1"/>
  <c r="J87" i="12"/>
  <c r="J127" i="12"/>
  <c r="J25" i="12"/>
  <c r="J65" i="12"/>
  <c r="G27" i="16"/>
  <c r="G67" i="16"/>
  <c r="J108" i="12"/>
  <c r="J74" i="12"/>
  <c r="J46" i="12"/>
  <c r="G8" i="16"/>
  <c r="G44" i="16"/>
  <c r="J89" i="12"/>
  <c r="J125" i="12"/>
  <c r="J15" i="12"/>
  <c r="J59" i="12"/>
  <c r="G25" i="16"/>
  <c r="G61" i="16"/>
  <c r="J106" i="12"/>
  <c r="J138" i="12"/>
  <c r="J32" i="12"/>
  <c r="G6" i="16"/>
  <c r="G54" i="16"/>
  <c r="J75" i="12"/>
  <c r="AH22" i="2"/>
  <c r="C18" i="12" s="1"/>
  <c r="AE87" i="2"/>
  <c r="G83" i="12" s="1"/>
  <c r="G81" i="12"/>
  <c r="D373" i="13"/>
  <c r="AI93" i="2"/>
  <c r="F89" i="12"/>
  <c r="AI85" i="2"/>
  <c r="D365" i="13"/>
  <c r="D99" i="13"/>
  <c r="AE104" i="2"/>
  <c r="AH103" i="2"/>
  <c r="C99" i="12" s="1"/>
  <c r="G99" i="12"/>
  <c r="AE100" i="2"/>
  <c r="D380" i="13" s="1"/>
  <c r="AE99" i="2"/>
  <c r="G95" i="12" s="1"/>
  <c r="Z101" i="2"/>
  <c r="AC101" i="2" s="1"/>
  <c r="AH99" i="2"/>
  <c r="C95" i="12" s="1"/>
  <c r="F93" i="12"/>
  <c r="Z96" i="2"/>
  <c r="AC96" i="2" s="1"/>
  <c r="AH100" i="2"/>
  <c r="C96" i="12" s="1"/>
  <c r="D372" i="13"/>
  <c r="AI92" i="2"/>
  <c r="Z93" i="2"/>
  <c r="AC93" i="2" s="1"/>
  <c r="AH91" i="2"/>
  <c r="C87" i="12" s="1"/>
  <c r="Z90" i="2"/>
  <c r="AC90" i="2" s="1"/>
  <c r="AH94" i="2"/>
  <c r="C90" i="12" s="1"/>
  <c r="Z91" i="2"/>
  <c r="D231" i="13"/>
  <c r="Z92" i="2"/>
  <c r="AC92" i="2" s="1"/>
  <c r="F82" i="12"/>
  <c r="AH88" i="2"/>
  <c r="C84" i="12" s="1"/>
  <c r="AI88" i="2"/>
  <c r="G82" i="12"/>
  <c r="D224" i="13"/>
  <c r="F84" i="12"/>
  <c r="D511" i="13"/>
  <c r="D85" i="13"/>
  <c r="G84" i="12"/>
  <c r="D226" i="13"/>
  <c r="D510" i="13"/>
  <c r="D84" i="13"/>
  <c r="D368" i="13"/>
  <c r="AI89" i="2"/>
  <c r="AI87" i="2"/>
  <c r="AH90" i="2"/>
  <c r="C86" i="12" s="1"/>
  <c r="D508" i="13"/>
  <c r="F85" i="12"/>
  <c r="Z88" i="2"/>
  <c r="AC88" i="2" s="1"/>
  <c r="Z87" i="2"/>
  <c r="AC87" i="2" s="1"/>
  <c r="D82" i="13"/>
  <c r="D223" i="13"/>
  <c r="D507" i="13"/>
  <c r="AI84" i="2"/>
  <c r="Z84" i="2"/>
  <c r="AC84" i="2" s="1"/>
  <c r="AH85" i="2"/>
  <c r="C81" i="12" s="1"/>
  <c r="F81" i="12"/>
  <c r="AE84" i="2"/>
  <c r="D364" i="13" s="1"/>
  <c r="F79" i="12"/>
  <c r="Z82" i="2"/>
  <c r="AC82" i="2" s="1"/>
  <c r="Z81" i="2"/>
  <c r="AC81" i="2" s="1"/>
  <c r="AI81" i="2"/>
  <c r="AE81" i="2"/>
  <c r="D219" i="13" s="1"/>
  <c r="AH83" i="2"/>
  <c r="C79" i="12" s="1"/>
  <c r="Z34" i="2"/>
  <c r="AC34" i="2" s="1"/>
  <c r="F56" i="16"/>
  <c r="Z29" i="2"/>
  <c r="AC29" i="2" s="1"/>
  <c r="AH17" i="2"/>
  <c r="C13" i="12" s="1"/>
  <c r="D313" i="13"/>
  <c r="F25" i="12"/>
  <c r="AE18" i="2"/>
  <c r="D298" i="13" s="1"/>
  <c r="Z31" i="2"/>
  <c r="AC31" i="2" s="1"/>
  <c r="G29" i="12"/>
  <c r="AI26" i="2"/>
  <c r="AH27" i="2"/>
  <c r="C23" i="12" s="1"/>
  <c r="F31" i="12"/>
  <c r="AE29" i="2"/>
  <c r="D309" i="13" s="1"/>
  <c r="AE28" i="2"/>
  <c r="G24" i="12" s="1"/>
  <c r="AE35" i="2"/>
  <c r="D173" i="13" s="1"/>
  <c r="AH23" i="2"/>
  <c r="C19" i="12" s="1"/>
  <c r="D445" i="13"/>
  <c r="D171" i="13"/>
  <c r="AI22" i="2"/>
  <c r="AI23" i="2"/>
  <c r="Z32" i="2"/>
  <c r="AC32" i="2" s="1"/>
  <c r="Z24" i="2"/>
  <c r="AC24" i="2" s="1"/>
  <c r="D303" i="13"/>
  <c r="F32" i="12"/>
  <c r="AE36" i="2"/>
  <c r="G32" i="12" s="1"/>
  <c r="F19" i="12"/>
  <c r="AH34" i="2"/>
  <c r="C30" i="12" s="1"/>
  <c r="AH29" i="2"/>
  <c r="C25" i="12" s="1"/>
  <c r="Z22" i="2"/>
  <c r="AC22" i="2" s="1"/>
  <c r="AI18" i="2"/>
  <c r="M44" i="16"/>
  <c r="I60" i="16"/>
  <c r="Z18" i="2"/>
  <c r="I43" i="16"/>
  <c r="Z21" i="2"/>
  <c r="AC21" i="2" s="1"/>
  <c r="F26" i="12"/>
  <c r="G16" i="12"/>
  <c r="D19" i="13"/>
  <c r="AI30" i="2"/>
  <c r="AH24" i="2"/>
  <c r="C20" i="12" s="1"/>
  <c r="AC20" i="2"/>
  <c r="C52" i="16"/>
  <c r="AH16" i="2"/>
  <c r="C12" i="12" s="1"/>
  <c r="B48" i="16"/>
  <c r="E48" i="16"/>
  <c r="J56" i="16"/>
  <c r="F72" i="16"/>
  <c r="D301" i="13"/>
  <c r="G17" i="12"/>
  <c r="D444" i="13"/>
  <c r="D160" i="13"/>
  <c r="D18" i="13"/>
  <c r="G18" i="12"/>
  <c r="D302" i="13"/>
  <c r="F18" i="12"/>
  <c r="D29" i="13"/>
  <c r="Z23" i="2"/>
  <c r="AC23" i="2" s="1"/>
  <c r="F22" i="12"/>
  <c r="AH20" i="2"/>
  <c r="C16" i="12" s="1"/>
  <c r="E68" i="16"/>
  <c r="E60" i="16"/>
  <c r="AC17" i="2"/>
  <c r="Z27" i="2"/>
  <c r="AC27" i="2" s="1"/>
  <c r="F60" i="16"/>
  <c r="K52" i="16"/>
  <c r="E72" i="16"/>
  <c r="J61" i="16"/>
  <c r="L48" i="16"/>
  <c r="L68" i="16"/>
  <c r="L44" i="16"/>
  <c r="L64" i="16"/>
  <c r="I72" i="16"/>
  <c r="M53" i="16"/>
  <c r="I70" i="16"/>
  <c r="B64" i="16"/>
  <c r="L60" i="16"/>
  <c r="C68" i="16"/>
  <c r="F53" i="16"/>
  <c r="J45" i="16"/>
  <c r="N45" i="16"/>
  <c r="J49" i="16"/>
  <c r="N41" i="16"/>
  <c r="I45" i="16"/>
  <c r="F48" i="16"/>
  <c r="C46" i="16"/>
  <c r="N52" i="16"/>
  <c r="J60" i="16"/>
  <c r="N60" i="16"/>
  <c r="K64" i="16"/>
  <c r="C56" i="16"/>
  <c r="E64" i="16"/>
  <c r="E61" i="16"/>
  <c r="C57" i="16"/>
  <c r="I42" i="16"/>
  <c r="AJ77" i="15"/>
  <c r="AA77" i="15"/>
  <c r="V77" i="15"/>
  <c r="AJ76" i="15"/>
  <c r="AA76" i="15"/>
  <c r="V76" i="15"/>
  <c r="AJ75" i="15"/>
  <c r="AA75" i="15"/>
  <c r="V75" i="15"/>
  <c r="AJ74" i="15"/>
  <c r="AA74" i="15"/>
  <c r="V74" i="15"/>
  <c r="AA73" i="15"/>
  <c r="V73" i="15"/>
  <c r="AJ72" i="15"/>
  <c r="AA72" i="15"/>
  <c r="V72" i="15"/>
  <c r="AJ71" i="15"/>
  <c r="AA71" i="15"/>
  <c r="V71" i="15"/>
  <c r="AJ70" i="15"/>
  <c r="AA70" i="15"/>
  <c r="V70" i="15"/>
  <c r="AJ69" i="15"/>
  <c r="AA69" i="15"/>
  <c r="V69" i="15"/>
  <c r="AJ68" i="15"/>
  <c r="AA68" i="15"/>
  <c r="V68" i="15"/>
  <c r="AJ67" i="15"/>
  <c r="AA67" i="15"/>
  <c r="V67" i="15"/>
  <c r="AJ66" i="15"/>
  <c r="AA66" i="15"/>
  <c r="V66" i="15"/>
  <c r="AJ65" i="15"/>
  <c r="AA65" i="15"/>
  <c r="V65" i="15"/>
  <c r="AJ64" i="15"/>
  <c r="AA64" i="15"/>
  <c r="V64" i="15"/>
  <c r="N73" i="16"/>
  <c r="L53" i="16"/>
  <c r="J42" i="16"/>
  <c r="L50" i="16"/>
  <c r="E41" i="16"/>
  <c r="I61" i="16"/>
  <c r="C65" i="16"/>
  <c r="B70" i="16"/>
  <c r="L66" i="16"/>
  <c r="I41" i="16"/>
  <c r="J64" i="16"/>
  <c r="N72" i="16"/>
  <c r="I52" i="16"/>
  <c r="L52" i="16"/>
  <c r="K41" i="16"/>
  <c r="B53" i="16"/>
  <c r="K53" i="16"/>
  <c r="AJ63" i="15"/>
  <c r="AA63" i="15"/>
  <c r="V63" i="15"/>
  <c r="AJ62" i="15"/>
  <c r="AA62" i="15"/>
  <c r="V62" i="15"/>
  <c r="AJ61" i="15"/>
  <c r="AA61" i="15"/>
  <c r="AJ60" i="15"/>
  <c r="AA60" i="15"/>
  <c r="V60" i="15"/>
  <c r="AJ59" i="15"/>
  <c r="V59" i="15"/>
  <c r="AJ58" i="15"/>
  <c r="AA58" i="15"/>
  <c r="V58" i="15"/>
  <c r="AJ57" i="15"/>
  <c r="AA57" i="15"/>
  <c r="V57" i="15"/>
  <c r="AJ56" i="15"/>
  <c r="AA56" i="15"/>
  <c r="V56" i="15"/>
  <c r="AJ55" i="15"/>
  <c r="AA55" i="15"/>
  <c r="V55" i="15"/>
  <c r="AJ54" i="15"/>
  <c r="AA54" i="15"/>
  <c r="V54" i="15"/>
  <c r="AJ53" i="15"/>
  <c r="AA53" i="15"/>
  <c r="V53" i="15"/>
  <c r="AJ52" i="15"/>
  <c r="AA52" i="15"/>
  <c r="V52" i="15"/>
  <c r="AJ51" i="15"/>
  <c r="AA51" i="15"/>
  <c r="V51" i="15"/>
  <c r="AJ50" i="15"/>
  <c r="AA50" i="15"/>
  <c r="V50" i="15"/>
  <c r="AJ49" i="15"/>
  <c r="AA49" i="15"/>
  <c r="V49" i="15"/>
  <c r="AJ48" i="15"/>
  <c r="AA48" i="15"/>
  <c r="V48" i="15"/>
  <c r="AJ47" i="15"/>
  <c r="AA47" i="15"/>
  <c r="V47" i="15"/>
  <c r="AJ46" i="15"/>
  <c r="AA46" i="15"/>
  <c r="V46" i="15"/>
  <c r="AA45" i="15"/>
  <c r="AJ44" i="15"/>
  <c r="AA44" i="15"/>
  <c r="V44" i="15"/>
  <c r="AJ43" i="15"/>
  <c r="AA43" i="15"/>
  <c r="V43" i="15"/>
  <c r="AJ42" i="15"/>
  <c r="AA42" i="15"/>
  <c r="V42" i="15"/>
  <c r="D5" i="13"/>
  <c r="D289" i="13"/>
  <c r="G5" i="12"/>
  <c r="D431" i="13"/>
  <c r="D147" i="13"/>
  <c r="Z11" i="2"/>
  <c r="AC11" i="2" s="1"/>
  <c r="N42" i="16"/>
  <c r="I38" i="16"/>
  <c r="C62" i="16"/>
  <c r="I50" i="16"/>
  <c r="E50" i="16"/>
  <c r="AH11" i="2"/>
  <c r="C7" i="12" s="1"/>
  <c r="F5" i="12"/>
  <c r="B54" i="16"/>
  <c r="M66" i="16"/>
  <c r="K38" i="16"/>
  <c r="M38" i="16"/>
  <c r="E62" i="16"/>
  <c r="L58" i="16"/>
  <c r="D7" i="13"/>
  <c r="AI9" i="2"/>
  <c r="F61" i="16"/>
  <c r="J41" i="16"/>
  <c r="B41" i="16"/>
  <c r="M65" i="16"/>
  <c r="Z13" i="2"/>
  <c r="AC13" i="2" s="1"/>
  <c r="AH8" i="2"/>
  <c r="C4" i="12" s="1"/>
  <c r="E70" i="16"/>
  <c r="F38" i="16"/>
  <c r="K54" i="16"/>
  <c r="C50" i="16"/>
  <c r="F58" i="16"/>
  <c r="L43" i="16"/>
  <c r="F43" i="16"/>
  <c r="J70" i="16"/>
  <c r="L38" i="16"/>
  <c r="B38" i="16"/>
  <c r="B71" i="16"/>
  <c r="N71" i="16"/>
  <c r="K67" i="16"/>
  <c r="E67" i="16"/>
  <c r="N67" i="16"/>
  <c r="F67" i="16"/>
  <c r="J59" i="16"/>
  <c r="N59" i="16"/>
  <c r="K59" i="16"/>
  <c r="E59" i="16"/>
  <c r="I59" i="16"/>
  <c r="N47" i="16"/>
  <c r="I47" i="16"/>
  <c r="E47" i="16"/>
  <c r="B47" i="16"/>
  <c r="F47" i="16"/>
  <c r="L47" i="16"/>
  <c r="K47" i="16"/>
  <c r="M47" i="16"/>
  <c r="C47" i="16"/>
  <c r="M59" i="16"/>
  <c r="I63" i="16"/>
  <c r="AJ73" i="15"/>
  <c r="J44" i="16"/>
  <c r="K44" i="16"/>
  <c r="E44" i="16"/>
  <c r="N44" i="16"/>
  <c r="I44" i="16"/>
  <c r="C44" i="16"/>
  <c r="F44" i="16"/>
  <c r="N63" i="16"/>
  <c r="F63" i="16"/>
  <c r="L63" i="16"/>
  <c r="B63" i="16"/>
  <c r="E55" i="16"/>
  <c r="I55" i="16"/>
  <c r="E51" i="16"/>
  <c r="N51" i="16"/>
  <c r="C51" i="16"/>
  <c r="B51" i="16"/>
  <c r="I51" i="16"/>
  <c r="J51" i="16"/>
  <c r="L51" i="16"/>
  <c r="K51" i="16"/>
  <c r="M51" i="16"/>
  <c r="V45" i="15"/>
  <c r="AE7" i="2"/>
  <c r="D145" i="13" s="1"/>
  <c r="F3" i="12"/>
  <c r="N70" i="16"/>
  <c r="C70" i="16"/>
  <c r="J66" i="16"/>
  <c r="C66" i="16"/>
  <c r="N66" i="16"/>
  <c r="N62" i="16"/>
  <c r="K62" i="16"/>
  <c r="M62" i="16"/>
  <c r="J58" i="16"/>
  <c r="I58" i="16"/>
  <c r="B58" i="16"/>
  <c r="N54" i="16"/>
  <c r="L54" i="16"/>
  <c r="C54" i="16"/>
  <c r="M54" i="16"/>
  <c r="N43" i="16"/>
  <c r="K43" i="16"/>
  <c r="J43" i="16"/>
  <c r="E43" i="16"/>
  <c r="F54" i="16"/>
  <c r="L62" i="16"/>
  <c r="K66" i="16"/>
  <c r="M70" i="16"/>
  <c r="B66" i="16"/>
  <c r="I54" i="16"/>
  <c r="F62" i="16"/>
  <c r="B50" i="16"/>
  <c r="K50" i="16"/>
  <c r="K58" i="16"/>
  <c r="E66" i="16"/>
  <c r="V61" i="15"/>
  <c r="AA59" i="15"/>
  <c r="AJ45" i="15"/>
  <c r="K73" i="16"/>
  <c r="J73" i="16"/>
  <c r="K69" i="16"/>
  <c r="I69" i="16"/>
  <c r="C61" i="16"/>
  <c r="M61" i="16"/>
  <c r="N61" i="16"/>
  <c r="K61" i="16"/>
  <c r="K57" i="16"/>
  <c r="N57" i="16"/>
  <c r="F57" i="16"/>
  <c r="I53" i="16"/>
  <c r="C53" i="16"/>
  <c r="J53" i="16"/>
  <c r="M49" i="16"/>
  <c r="N49" i="16"/>
  <c r="F49" i="16"/>
  <c r="K45" i="16"/>
  <c r="B45" i="16"/>
  <c r="L42" i="16"/>
  <c r="K42" i="16"/>
  <c r="C42" i="16"/>
  <c r="M42" i="16"/>
  <c r="E42" i="16"/>
  <c r="E45" i="16"/>
  <c r="E54" i="16"/>
  <c r="B62" i="16"/>
  <c r="F66" i="16"/>
  <c r="F70" i="16"/>
  <c r="N58" i="16"/>
  <c r="M50" i="16"/>
  <c r="E38" i="16"/>
  <c r="J62" i="16"/>
  <c r="L70" i="16"/>
  <c r="J50" i="16"/>
  <c r="B42" i="16"/>
  <c r="N50" i="16"/>
  <c r="C58" i="16"/>
  <c r="E58" i="16"/>
  <c r="AI7" i="2"/>
  <c r="L39" i="16"/>
  <c r="F65" i="16"/>
  <c r="L45" i="16"/>
  <c r="I65" i="16"/>
  <c r="B61" i="16"/>
  <c r="E53" i="16"/>
  <c r="J48" i="16"/>
  <c r="K48" i="16"/>
  <c r="M41" i="16"/>
  <c r="F41" i="16"/>
  <c r="L41" i="16"/>
  <c r="G76" i="12"/>
  <c r="D502" i="13"/>
  <c r="L55" i="16"/>
  <c r="N55" i="16"/>
  <c r="M55" i="16"/>
  <c r="M39" i="16"/>
  <c r="K39" i="16"/>
  <c r="N39" i="16"/>
  <c r="D230" i="13"/>
  <c r="F88" i="12"/>
  <c r="J55" i="16"/>
  <c r="AI105" i="2"/>
  <c r="C55" i="16"/>
  <c r="B55" i="16"/>
  <c r="K55" i="16"/>
  <c r="F73" i="16"/>
  <c r="B57" i="16"/>
  <c r="L65" i="16"/>
  <c r="D360" i="13"/>
  <c r="Z103" i="2"/>
  <c r="AC103" i="2" s="1"/>
  <c r="F76" i="12"/>
  <c r="AE98" i="2"/>
  <c r="G94" i="12" s="1"/>
  <c r="F94" i="12"/>
  <c r="N48" i="16"/>
  <c r="I48" i="16"/>
  <c r="M48" i="16"/>
  <c r="D218" i="13"/>
  <c r="L73" i="16"/>
  <c r="B73" i="16"/>
  <c r="E73" i="16"/>
  <c r="E69" i="16"/>
  <c r="N69" i="16"/>
  <c r="M69" i="16"/>
  <c r="J69" i="16"/>
  <c r="C69" i="16"/>
  <c r="M57" i="16"/>
  <c r="E57" i="16"/>
  <c r="I57" i="16"/>
  <c r="J57" i="16"/>
  <c r="G77" i="12"/>
  <c r="D88" i="13"/>
  <c r="F92" i="12"/>
  <c r="I39" i="16"/>
  <c r="B39" i="16"/>
  <c r="AI97" i="2"/>
  <c r="C39" i="16"/>
  <c r="J39" i="16"/>
  <c r="F55" i="16"/>
  <c r="E39" i="16"/>
  <c r="F69" i="16"/>
  <c r="M73" i="16"/>
  <c r="B69" i="16"/>
  <c r="I73" i="16"/>
  <c r="D76" i="13"/>
  <c r="AE96" i="2"/>
  <c r="D518" i="13" s="1"/>
  <c r="AI80" i="2"/>
  <c r="AH78" i="2"/>
  <c r="C74" i="12" s="1"/>
  <c r="Z99" i="2"/>
  <c r="AC99" i="2" s="1"/>
  <c r="Z94" i="2"/>
  <c r="AC94" i="2" s="1"/>
  <c r="G88" i="12"/>
  <c r="AC91" i="2"/>
  <c r="C64" i="16"/>
  <c r="M64" i="16"/>
  <c r="I64" i="16"/>
  <c r="N64" i="16"/>
  <c r="K60" i="16"/>
  <c r="C60" i="16"/>
  <c r="M60" i="16"/>
  <c r="K56" i="16"/>
  <c r="N56" i="16"/>
  <c r="B56" i="16"/>
  <c r="AH101" i="2"/>
  <c r="C97" i="12" s="1"/>
  <c r="Z95" i="2"/>
  <c r="AC95" i="2" s="1"/>
  <c r="AH95" i="2"/>
  <c r="C91" i="12" s="1"/>
  <c r="AE32" i="2"/>
  <c r="AI32" i="2"/>
  <c r="Z30" i="2"/>
  <c r="AC30" i="2" s="1"/>
  <c r="AH30" i="2"/>
  <c r="C26" i="12" s="1"/>
  <c r="G22" i="12"/>
  <c r="D22" i="13"/>
  <c r="AE25" i="2"/>
  <c r="AI25" i="2"/>
  <c r="F21" i="12"/>
  <c r="D446" i="13"/>
  <c r="G20" i="12"/>
  <c r="D304" i="13"/>
  <c r="F11" i="12"/>
  <c r="AE15" i="2"/>
  <c r="F71" i="16"/>
  <c r="L71" i="16"/>
  <c r="E71" i="16"/>
  <c r="C71" i="16"/>
  <c r="J71" i="16"/>
  <c r="M71" i="16"/>
  <c r="I71" i="16"/>
  <c r="K71" i="16"/>
  <c r="M67" i="16"/>
  <c r="J67" i="16"/>
  <c r="I67" i="16"/>
  <c r="C67" i="16"/>
  <c r="B67" i="16"/>
  <c r="N46" i="16"/>
  <c r="F46" i="16"/>
  <c r="I46" i="16"/>
  <c r="J46" i="16"/>
  <c r="L46" i="16"/>
  <c r="M46" i="16"/>
  <c r="E46" i="16"/>
  <c r="J40" i="16"/>
  <c r="C40" i="16"/>
  <c r="B40" i="16"/>
  <c r="E40" i="16"/>
  <c r="M40" i="16"/>
  <c r="K40" i="16"/>
  <c r="N40" i="16"/>
  <c r="F40" i="16"/>
  <c r="AI17" i="2"/>
  <c r="AE17" i="2"/>
  <c r="F13" i="12"/>
  <c r="D164" i="13"/>
  <c r="D17" i="13"/>
  <c r="D159" i="13"/>
  <c r="D443" i="13"/>
  <c r="AI15" i="2"/>
  <c r="L40" i="16"/>
  <c r="D72" i="12"/>
  <c r="F72" i="12"/>
  <c r="G72" i="12"/>
  <c r="D156" i="13"/>
  <c r="D448" i="13"/>
  <c r="D162" i="13"/>
  <c r="AH33" i="2"/>
  <c r="C29" i="12" s="1"/>
  <c r="Z33" i="2"/>
  <c r="AC33" i="2" s="1"/>
  <c r="AH28" i="2"/>
  <c r="C24" i="12" s="1"/>
  <c r="Z28" i="2"/>
  <c r="AC28" i="2" s="1"/>
  <c r="AH21" i="2"/>
  <c r="C17" i="12" s="1"/>
  <c r="AH18" i="2"/>
  <c r="C14" i="12" s="1"/>
  <c r="AC18" i="2"/>
  <c r="K46" i="16"/>
  <c r="D20" i="13"/>
  <c r="D16" i="13"/>
  <c r="D158" i="13"/>
  <c r="D300" i="13"/>
  <c r="L67" i="16"/>
  <c r="I40" i="16"/>
  <c r="Z14" i="2"/>
  <c r="AC14" i="2" s="1"/>
  <c r="AI13" i="2"/>
  <c r="F9" i="12"/>
  <c r="AE13" i="2"/>
  <c r="AI12" i="2"/>
  <c r="AE12" i="2"/>
  <c r="AE8" i="2"/>
  <c r="AI8" i="2"/>
  <c r="Z7" i="2"/>
  <c r="AC7" i="2" s="1"/>
  <c r="AH7" i="2"/>
  <c r="C3" i="12" s="1"/>
  <c r="E63" i="16"/>
  <c r="J63" i="16"/>
  <c r="M63" i="16"/>
  <c r="K63" i="16"/>
  <c r="F59" i="16"/>
  <c r="B59" i="16"/>
  <c r="C59" i="16"/>
  <c r="L59" i="16"/>
  <c r="M52" i="16"/>
  <c r="B52" i="16"/>
  <c r="J52" i="16"/>
  <c r="F52" i="16"/>
  <c r="E49" i="16"/>
  <c r="B49" i="16"/>
  <c r="K49" i="16"/>
  <c r="I49" i="16"/>
  <c r="C49" i="16"/>
  <c r="C45" i="16"/>
  <c r="F45" i="16"/>
  <c r="B43" i="16"/>
  <c r="M43" i="16"/>
  <c r="AC6" i="2"/>
  <c r="AA6" i="2" s="1"/>
  <c r="AH6" i="2"/>
  <c r="C2" i="12" s="1"/>
  <c r="D149" i="13"/>
  <c r="G7" i="12"/>
  <c r="D291" i="13"/>
  <c r="AH19" i="2"/>
  <c r="C15" i="12" s="1"/>
  <c r="AC19" i="2"/>
  <c r="Z15" i="2"/>
  <c r="AC15" i="2" s="1"/>
  <c r="AE27" i="2"/>
  <c r="D165" i="13" s="1"/>
  <c r="F23" i="12"/>
  <c r="AI27" i="2"/>
  <c r="AH25" i="2"/>
  <c r="C21" i="12" s="1"/>
  <c r="Z25" i="2"/>
  <c r="AC25" i="2" s="1"/>
  <c r="AI21" i="2"/>
  <c r="F17" i="12"/>
  <c r="AC9" i="2"/>
  <c r="K65" i="16"/>
  <c r="N65" i="16"/>
  <c r="J65" i="16"/>
  <c r="E65" i="16"/>
  <c r="E56" i="16"/>
  <c r="I56" i="16"/>
  <c r="M56" i="16"/>
  <c r="AC16" i="2"/>
  <c r="Z12" i="2"/>
  <c r="AC12" i="2" s="1"/>
  <c r="M72" i="16"/>
  <c r="C72" i="16"/>
  <c r="J72" i="16"/>
  <c r="L72" i="16"/>
  <c r="K72" i="16"/>
  <c r="N68" i="16"/>
  <c r="M68" i="16"/>
  <c r="K68" i="16"/>
  <c r="J68" i="16"/>
  <c r="I68" i="16"/>
  <c r="B68" i="16"/>
  <c r="C38" i="16"/>
  <c r="N38" i="16"/>
  <c r="J99" i="12"/>
  <c r="J143" i="12"/>
  <c r="J33" i="12"/>
  <c r="J69" i="12"/>
  <c r="G43" i="16"/>
  <c r="J80" i="12"/>
  <c r="J112" i="12"/>
  <c r="J14" i="12"/>
  <c r="J50" i="12"/>
  <c r="G16" i="16"/>
  <c r="G60" i="16"/>
  <c r="J93" i="12"/>
  <c r="J129" i="12"/>
  <c r="J31" i="12"/>
  <c r="J67" i="12"/>
  <c r="G29" i="16"/>
  <c r="G73" i="16"/>
  <c r="J110" i="12"/>
  <c r="J8" i="12"/>
  <c r="J48" i="12"/>
  <c r="G10" i="16"/>
  <c r="G66" i="16"/>
  <c r="J111" i="12"/>
  <c r="J5" i="12"/>
  <c r="J41" i="12"/>
  <c r="G15" i="16"/>
  <c r="G47" i="16"/>
  <c r="J84" i="12"/>
  <c r="J128" i="12"/>
  <c r="J22" i="12"/>
  <c r="J54" i="12"/>
  <c r="G28" i="16"/>
  <c r="G64" i="16"/>
  <c r="J105" i="12"/>
  <c r="J3" i="12"/>
  <c r="J35" i="12"/>
  <c r="G5" i="16"/>
  <c r="G45" i="16"/>
  <c r="J86" i="12"/>
  <c r="J118" i="12"/>
  <c r="J16" i="12"/>
  <c r="J56" i="12"/>
  <c r="G26" i="16"/>
  <c r="J79" i="12"/>
  <c r="J103" i="12"/>
  <c r="J131" i="12"/>
  <c r="J21" i="12"/>
  <c r="J49" i="12"/>
  <c r="G3" i="16"/>
  <c r="G35" i="16"/>
  <c r="G63" i="16"/>
  <c r="J92" i="12"/>
  <c r="J124" i="12"/>
  <c r="J6" i="12"/>
  <c r="J34" i="12"/>
  <c r="J66" i="12"/>
  <c r="G24" i="16"/>
  <c r="G48" i="16"/>
  <c r="J81" i="12"/>
  <c r="J109" i="12"/>
  <c r="J137" i="12"/>
  <c r="J27" i="12"/>
  <c r="J51" i="12"/>
  <c r="G9" i="16"/>
  <c r="G41" i="16"/>
  <c r="G69" i="16"/>
  <c r="J94" i="12"/>
  <c r="J126" i="12"/>
  <c r="J12" i="12"/>
  <c r="J40" i="12"/>
  <c r="J2" i="12"/>
  <c r="G34" i="16"/>
  <c r="G70" i="16"/>
  <c r="G22" i="16"/>
  <c r="G50" i="16"/>
  <c r="G2" i="16"/>
  <c r="G58" i="12"/>
  <c r="D200" i="13"/>
  <c r="D58" i="13"/>
  <c r="D342" i="13"/>
  <c r="D484" i="13"/>
  <c r="D34" i="13"/>
  <c r="D176" i="13"/>
  <c r="G34" i="12"/>
  <c r="D318" i="13"/>
  <c r="D460" i="13"/>
  <c r="D239" i="13"/>
  <c r="D381" i="13"/>
  <c r="D523" i="13"/>
  <c r="G97" i="12"/>
  <c r="D97" i="13"/>
  <c r="AH73" i="2"/>
  <c r="C69" i="12" s="1"/>
  <c r="Z73" i="2"/>
  <c r="AC73" i="2" s="1"/>
  <c r="AB73" i="2" s="1"/>
  <c r="AJ73" i="2" s="1"/>
  <c r="F67" i="12"/>
  <c r="AI71" i="2"/>
  <c r="AE71" i="2"/>
  <c r="Z38" i="2"/>
  <c r="AC38" i="2" s="1"/>
  <c r="AB38" i="2" s="1"/>
  <c r="AH38" i="2"/>
  <c r="C34" i="12" s="1"/>
  <c r="AE37" i="2"/>
  <c r="AI37" i="2"/>
  <c r="F33" i="12"/>
  <c r="Z36" i="2"/>
  <c r="AC36" i="2" s="1"/>
  <c r="AB36" i="2" s="1"/>
  <c r="AH36" i="2"/>
  <c r="C32" i="12" s="1"/>
  <c r="Z35" i="2"/>
  <c r="AC35" i="2" s="1"/>
  <c r="AB35" i="2" s="1"/>
  <c r="AH35" i="2"/>
  <c r="C31" i="12" s="1"/>
  <c r="AE34" i="2"/>
  <c r="AI34" i="2"/>
  <c r="F30" i="12"/>
  <c r="AI31" i="2"/>
  <c r="F27" i="12"/>
  <c r="AH26" i="2"/>
  <c r="C22" i="12" s="1"/>
  <c r="Z26" i="2"/>
  <c r="AC26" i="2" s="1"/>
  <c r="D119" i="13"/>
  <c r="D403" i="13"/>
  <c r="G119" i="12"/>
  <c r="D545" i="13"/>
  <c r="D261" i="13"/>
  <c r="AE31" i="2"/>
  <c r="D60" i="13"/>
  <c r="D344" i="13"/>
  <c r="D202" i="13"/>
  <c r="D486" i="13"/>
  <c r="G60" i="12"/>
  <c r="Y128" i="2"/>
  <c r="AB123" i="2"/>
  <c r="AJ123" i="2" s="1"/>
  <c r="Z111" i="2"/>
  <c r="AC111" i="2" s="1"/>
  <c r="AH111" i="2"/>
  <c r="C107" i="12" s="1"/>
  <c r="AE109" i="2"/>
  <c r="AI109" i="2"/>
  <c r="F105" i="12"/>
  <c r="AE106" i="2"/>
  <c r="F102" i="12"/>
  <c r="AI106" i="2"/>
  <c r="G90" i="12"/>
  <c r="D516" i="13"/>
  <c r="D374" i="13"/>
  <c r="D232" i="13"/>
  <c r="D186" i="13"/>
  <c r="D328" i="13"/>
  <c r="D470" i="13"/>
  <c r="G44" i="12"/>
  <c r="Y114" i="2"/>
  <c r="AB109" i="2"/>
  <c r="AJ109" i="2" s="1"/>
  <c r="D44" i="13"/>
  <c r="Y142" i="2"/>
  <c r="Y152" i="2"/>
  <c r="AB137" i="2"/>
  <c r="AJ137" i="2" s="1"/>
  <c r="D141" i="13"/>
  <c r="G141" i="12"/>
  <c r="D567" i="13"/>
  <c r="D283" i="13"/>
  <c r="G122" i="12"/>
  <c r="D264" i="13"/>
  <c r="D122" i="13"/>
  <c r="D548" i="13"/>
  <c r="D406" i="13"/>
  <c r="D168" i="13"/>
  <c r="G26" i="12"/>
  <c r="D26" i="13"/>
  <c r="D310" i="13"/>
  <c r="D452" i="13"/>
  <c r="D174" i="13"/>
  <c r="D519" i="13"/>
  <c r="G93" i="12"/>
  <c r="D377" i="13"/>
  <c r="D93" i="13"/>
  <c r="G111" i="12"/>
  <c r="D253" i="13"/>
  <c r="D395" i="13"/>
  <c r="D111" i="13"/>
  <c r="D537" i="13"/>
  <c r="Z136" i="2"/>
  <c r="AC136" i="2" s="1"/>
  <c r="AH136" i="2"/>
  <c r="C132" i="12" s="1"/>
  <c r="AI123" i="2"/>
  <c r="F119" i="12"/>
  <c r="Z122" i="2"/>
  <c r="AC122" i="2" s="1"/>
  <c r="AH122" i="2"/>
  <c r="C118" i="12" s="1"/>
  <c r="AE111" i="2"/>
  <c r="F107" i="12"/>
  <c r="AI95" i="2"/>
  <c r="AE95" i="2"/>
  <c r="F91" i="12"/>
  <c r="AI94" i="2"/>
  <c r="F90" i="12"/>
  <c r="AE91" i="2"/>
  <c r="F87" i="12"/>
  <c r="AI90" i="2"/>
  <c r="AE90" i="2"/>
  <c r="F86" i="12"/>
  <c r="Z89" i="2"/>
  <c r="AC89" i="2" s="1"/>
  <c r="AH89" i="2"/>
  <c r="C85" i="12" s="1"/>
  <c r="AI82" i="2"/>
  <c r="F78" i="12"/>
  <c r="AE82" i="2"/>
  <c r="AI74" i="2"/>
  <c r="AE74" i="2"/>
  <c r="AE53" i="2"/>
  <c r="AI53" i="2"/>
  <c r="F49" i="12"/>
  <c r="AH52" i="2"/>
  <c r="C48" i="12" s="1"/>
  <c r="Z52" i="2"/>
  <c r="AC52" i="2" s="1"/>
  <c r="AB52" i="2" s="1"/>
  <c r="AJ52" i="2" s="1"/>
  <c r="AH46" i="2"/>
  <c r="C42" i="12" s="1"/>
  <c r="Z46" i="2"/>
  <c r="AC46" i="2" s="1"/>
  <c r="AB46" i="2" s="1"/>
  <c r="AJ46" i="2" s="1"/>
  <c r="F40" i="12"/>
  <c r="AE44" i="2"/>
  <c r="AI44" i="2"/>
  <c r="AE19" i="2"/>
  <c r="AI19" i="2"/>
  <c r="F15" i="12"/>
  <c r="F12" i="12"/>
  <c r="AE16" i="2"/>
  <c r="AI16" i="2"/>
  <c r="D487" i="13"/>
  <c r="D345" i="13"/>
  <c r="D203" i="13"/>
  <c r="D61" i="13"/>
  <c r="AB134" i="2"/>
  <c r="AJ134" i="2" s="1"/>
  <c r="Y149" i="2"/>
  <c r="Y139" i="2"/>
  <c r="D235" i="13"/>
  <c r="D188" i="13"/>
  <c r="D472" i="13"/>
  <c r="G46" i="12"/>
  <c r="D46" i="13"/>
  <c r="D330" i="13"/>
  <c r="D468" i="13"/>
  <c r="D184" i="13"/>
  <c r="G42" i="12"/>
  <c r="G129" i="12"/>
  <c r="D413" i="13"/>
  <c r="D129" i="13"/>
  <c r="D401" i="13"/>
  <c r="D543" i="13"/>
  <c r="D259" i="13"/>
  <c r="G117" i="12"/>
  <c r="F142" i="12"/>
  <c r="AE146" i="2"/>
  <c r="AH138" i="2"/>
  <c r="C134" i="12" s="1"/>
  <c r="Z138" i="2"/>
  <c r="AC138" i="2" s="1"/>
  <c r="AI134" i="2"/>
  <c r="AE134" i="2"/>
  <c r="F130" i="12"/>
  <c r="AH129" i="2"/>
  <c r="C125" i="12" s="1"/>
  <c r="Z129" i="2"/>
  <c r="AC129" i="2" s="1"/>
  <c r="AE117" i="2"/>
  <c r="AI117" i="2"/>
  <c r="F97" i="12"/>
  <c r="AI101" i="2"/>
  <c r="AH97" i="2"/>
  <c r="C93" i="12" s="1"/>
  <c r="Z97" i="2"/>
  <c r="AC97" i="2" s="1"/>
  <c r="Z79" i="2"/>
  <c r="AC79" i="2" s="1"/>
  <c r="AH79" i="2"/>
  <c r="C75" i="12" s="1"/>
  <c r="D343" i="13"/>
  <c r="G59" i="12"/>
  <c r="D201" i="13"/>
  <c r="D485" i="13"/>
  <c r="F56" i="12"/>
  <c r="AI60" i="2"/>
  <c r="AE60" i="2"/>
  <c r="D128" i="13"/>
  <c r="D270" i="13"/>
  <c r="G128" i="12"/>
  <c r="D189" i="13"/>
  <c r="D47" i="13"/>
  <c r="D331" i="13"/>
  <c r="AE142" i="2"/>
  <c r="F138" i="12"/>
  <c r="AH121" i="2"/>
  <c r="C117" i="12" s="1"/>
  <c r="AC121" i="2"/>
  <c r="AH119" i="2"/>
  <c r="C115" i="12" s="1"/>
  <c r="Z119" i="2"/>
  <c r="AC119" i="2" s="1"/>
  <c r="Z118" i="2"/>
  <c r="AC118" i="2" s="1"/>
  <c r="AH118" i="2"/>
  <c r="C114" i="12" s="1"/>
  <c r="Z105" i="2"/>
  <c r="AC105" i="2" s="1"/>
  <c r="AH105" i="2"/>
  <c r="C101" i="12" s="1"/>
  <c r="AH84" i="2"/>
  <c r="C80" i="12" s="1"/>
  <c r="AH75" i="2"/>
  <c r="C71" i="12" s="1"/>
  <c r="Z75" i="2"/>
  <c r="AC75" i="2" s="1"/>
  <c r="AB75" i="2" s="1"/>
  <c r="AJ75" i="2" s="1"/>
  <c r="AE69" i="2"/>
  <c r="AI69" i="2"/>
  <c r="D120" i="13"/>
  <c r="D404" i="13"/>
  <c r="D546" i="13"/>
  <c r="D383" i="13"/>
  <c r="D241" i="13"/>
  <c r="D199" i="13"/>
  <c r="D57" i="13"/>
  <c r="D341" i="13"/>
  <c r="G73" i="12"/>
  <c r="C73" i="12"/>
  <c r="D73" i="12"/>
  <c r="F73" i="12"/>
  <c r="J73" i="12"/>
  <c r="I73" i="12"/>
  <c r="E73" i="12"/>
  <c r="AI143" i="2"/>
  <c r="AE143" i="2"/>
  <c r="AC139" i="2"/>
  <c r="D557" i="13"/>
  <c r="D415" i="13"/>
  <c r="F124" i="12"/>
  <c r="AI128" i="2"/>
  <c r="AE128" i="2"/>
  <c r="Z127" i="2"/>
  <c r="AC127" i="2" s="1"/>
  <c r="Z120" i="2"/>
  <c r="AC120" i="2" s="1"/>
  <c r="AE114" i="2"/>
  <c r="F110" i="12"/>
  <c r="Z113" i="2"/>
  <c r="AC113" i="2" s="1"/>
  <c r="AH102" i="2"/>
  <c r="C98" i="12" s="1"/>
  <c r="Z102" i="2"/>
  <c r="AC102" i="2" s="1"/>
  <c r="AH93" i="2"/>
  <c r="C89" i="12" s="1"/>
  <c r="G85" i="12"/>
  <c r="D227" i="13"/>
  <c r="D369" i="13"/>
  <c r="AH86" i="2"/>
  <c r="C82" i="12" s="1"/>
  <c r="Z86" i="2"/>
  <c r="AC86" i="2" s="1"/>
  <c r="AD149" i="2"/>
  <c r="AF149" i="2" s="1"/>
  <c r="E26" i="1" s="1"/>
  <c r="U3" i="7" s="1"/>
  <c r="AD148" i="2"/>
  <c r="AH62" i="2"/>
  <c r="C58" i="12" s="1"/>
  <c r="Z62" i="2"/>
  <c r="AC62" i="2" s="1"/>
  <c r="AB62" i="2" s="1"/>
  <c r="AJ62" i="2" s="1"/>
  <c r="Z55" i="2"/>
  <c r="AC55" i="2" s="1"/>
  <c r="AB55" i="2" s="1"/>
  <c r="AJ55" i="2" s="1"/>
  <c r="AH55" i="2"/>
  <c r="C51" i="12" s="1"/>
  <c r="AH47" i="2"/>
  <c r="C43" i="12" s="1"/>
  <c r="AC47" i="2"/>
  <c r="AB47" i="2" s="1"/>
  <c r="AJ47" i="2" s="1"/>
  <c r="Z45" i="2"/>
  <c r="AC45" i="2" s="1"/>
  <c r="AB45" i="2" s="1"/>
  <c r="AJ45" i="2" s="1"/>
  <c r="AH45" i="2"/>
  <c r="C41" i="12" s="1"/>
  <c r="D355" i="13"/>
  <c r="D213" i="13"/>
  <c r="D77" i="13"/>
  <c r="I72" i="12"/>
  <c r="E72" i="12"/>
  <c r="J72" i="12"/>
  <c r="D409" i="13"/>
  <c r="AH117" i="2"/>
  <c r="C113" i="12" s="1"/>
  <c r="Z117" i="2"/>
  <c r="AC117" i="2" s="1"/>
  <c r="D388" i="13"/>
  <c r="D104" i="13"/>
  <c r="AH65" i="2"/>
  <c r="C61" i="12" s="1"/>
  <c r="Z65" i="2"/>
  <c r="AC65" i="2" s="1"/>
  <c r="AB65" i="2" s="1"/>
  <c r="AJ65" i="2" s="1"/>
  <c r="D183" i="13"/>
  <c r="D325" i="13"/>
  <c r="G41" i="12"/>
  <c r="AE41" i="2"/>
  <c r="AI41" i="2"/>
  <c r="F37" i="12"/>
  <c r="Z40" i="2"/>
  <c r="AC40" i="2" s="1"/>
  <c r="AB40" i="2" s="1"/>
  <c r="AJ40" i="2" s="1"/>
  <c r="D547" i="13"/>
  <c r="D121" i="13"/>
  <c r="D334" i="13"/>
  <c r="D192" i="13"/>
  <c r="AB106" i="2"/>
  <c r="AJ106" i="2" s="1"/>
  <c r="D143" i="13"/>
  <c r="D285" i="13"/>
  <c r="Z145" i="2"/>
  <c r="AC145" i="2" s="1"/>
  <c r="AB145" i="2" s="1"/>
  <c r="AJ145" i="2" s="1"/>
  <c r="Z143" i="2"/>
  <c r="AC143" i="2" s="1"/>
  <c r="AB143" i="2" s="1"/>
  <c r="AJ143" i="2" s="1"/>
  <c r="AI139" i="2"/>
  <c r="AE139" i="2"/>
  <c r="AC126" i="2"/>
  <c r="AE102" i="2"/>
  <c r="F98" i="12"/>
  <c r="G89" i="12"/>
  <c r="D515" i="13"/>
  <c r="AH80" i="2"/>
  <c r="C76" i="12" s="1"/>
  <c r="Z80" i="2"/>
  <c r="AC80" i="2" s="1"/>
  <c r="AH10" i="2"/>
  <c r="C6" i="12" s="1"/>
  <c r="D43" i="13"/>
  <c r="G43" i="12"/>
  <c r="AB124" i="2"/>
  <c r="AJ124" i="2" s="1"/>
  <c r="D50" i="13"/>
  <c r="D133" i="13"/>
  <c r="D385" i="13"/>
  <c r="D101" i="13"/>
  <c r="D527" i="13"/>
  <c r="G121" i="12"/>
  <c r="G38" i="12"/>
  <c r="D38" i="13"/>
  <c r="D180" i="13"/>
  <c r="D522" i="13"/>
  <c r="D238" i="13"/>
  <c r="AC144" i="2"/>
  <c r="AB144" i="2" s="1"/>
  <c r="AJ144" i="2" s="1"/>
  <c r="F136" i="12"/>
  <c r="AE140" i="2"/>
  <c r="Z133" i="2"/>
  <c r="AC133" i="2" s="1"/>
  <c r="AC125" i="2"/>
  <c r="Z100" i="2"/>
  <c r="AC100" i="2" s="1"/>
  <c r="Z60" i="2"/>
  <c r="AC60" i="2" s="1"/>
  <c r="AB60" i="2" s="1"/>
  <c r="AJ60" i="2" s="1"/>
  <c r="G51" i="12"/>
  <c r="D477" i="13"/>
  <c r="AI43" i="2"/>
  <c r="AE43" i="2"/>
  <c r="Z37" i="2"/>
  <c r="AC37" i="2" s="1"/>
  <c r="AB37" i="2" s="1"/>
  <c r="AH37" i="2"/>
  <c r="C33" i="12" s="1"/>
  <c r="AE14" i="2"/>
  <c r="AI14" i="2"/>
  <c r="AH137" i="2"/>
  <c r="C133" i="12" s="1"/>
  <c r="AH135" i="2"/>
  <c r="C131" i="12" s="1"/>
  <c r="AH98" i="2"/>
  <c r="C94" i="12" s="1"/>
  <c r="AH72" i="2"/>
  <c r="C68" i="12" s="1"/>
  <c r="J95" i="12"/>
  <c r="J115" i="12"/>
  <c r="J135" i="12"/>
  <c r="J17" i="12"/>
  <c r="J37" i="12"/>
  <c r="J57" i="12"/>
  <c r="G11" i="16"/>
  <c r="G31" i="16"/>
  <c r="G51" i="16"/>
  <c r="J76" i="12"/>
  <c r="J96" i="12"/>
  <c r="J116" i="12"/>
  <c r="J140" i="12"/>
  <c r="J18" i="12"/>
  <c r="J38" i="12"/>
  <c r="J62" i="12"/>
  <c r="G12" i="16"/>
  <c r="G32" i="16"/>
  <c r="G56" i="16"/>
  <c r="J77" i="12"/>
  <c r="J97" i="12"/>
  <c r="J121" i="12"/>
  <c r="J141" i="12"/>
  <c r="J19" i="12"/>
  <c r="J43" i="12"/>
  <c r="J63" i="12"/>
  <c r="G13" i="16"/>
  <c r="G37" i="16"/>
  <c r="G57" i="16"/>
  <c r="J78" i="12"/>
  <c r="J102" i="12"/>
  <c r="J122" i="12"/>
  <c r="J142" i="12"/>
  <c r="J24" i="12"/>
  <c r="J44" i="12"/>
  <c r="J64" i="12"/>
  <c r="G18" i="16"/>
  <c r="G38" i="16"/>
  <c r="G62" i="16"/>
  <c r="G46" i="16"/>
  <c r="G30" i="16"/>
  <c r="G14" i="16"/>
  <c r="J68" i="12"/>
  <c r="J52" i="12"/>
  <c r="J36" i="12"/>
  <c r="J20" i="12"/>
  <c r="J4" i="12"/>
  <c r="J130" i="12"/>
  <c r="J114" i="12"/>
  <c r="J98" i="12"/>
  <c r="J82" i="12"/>
  <c r="G65" i="16"/>
  <c r="G49" i="16"/>
  <c r="G33" i="16"/>
  <c r="G17" i="16"/>
  <c r="J71" i="12"/>
  <c r="J55" i="12"/>
  <c r="J39" i="12"/>
  <c r="J23" i="12"/>
  <c r="J7" i="12"/>
  <c r="J133" i="12"/>
  <c r="J117" i="12"/>
  <c r="J101" i="12"/>
  <c r="J85" i="12"/>
  <c r="G68" i="16"/>
  <c r="G52" i="16"/>
  <c r="G36" i="16"/>
  <c r="G20" i="16"/>
  <c r="G4" i="16"/>
  <c r="J58" i="12"/>
  <c r="J42" i="12"/>
  <c r="J26" i="12"/>
  <c r="J10" i="12"/>
  <c r="J136" i="12"/>
  <c r="J120" i="12"/>
  <c r="J104" i="12"/>
  <c r="J88" i="12"/>
  <c r="G71" i="16"/>
  <c r="G55" i="16"/>
  <c r="G39" i="16"/>
  <c r="G23" i="16"/>
  <c r="G7" i="16"/>
  <c r="J61" i="12"/>
  <c r="J45" i="12"/>
  <c r="J29" i="12"/>
  <c r="J13" i="12"/>
  <c r="J139" i="12"/>
  <c r="J123" i="12"/>
  <c r="J107" i="12"/>
  <c r="J91" i="12"/>
  <c r="Y150" i="2" l="1"/>
  <c r="AB135" i="2"/>
  <c r="AJ135" i="2" s="1"/>
  <c r="Y140" i="2"/>
  <c r="AB77" i="2"/>
  <c r="AF148" i="2"/>
  <c r="E22" i="1" s="1"/>
  <c r="R3" i="7" s="1"/>
  <c r="AV35" i="1"/>
  <c r="D458" i="13"/>
  <c r="D75" i="13"/>
  <c r="D74" i="13"/>
  <c r="G53" i="12"/>
  <c r="G69" i="12"/>
  <c r="D69" i="13"/>
  <c r="G64" i="12"/>
  <c r="D148" i="13"/>
  <c r="D6" i="13"/>
  <c r="D243" i="13"/>
  <c r="D490" i="13"/>
  <c r="D64" i="13"/>
  <c r="G6" i="12"/>
  <c r="D501" i="13"/>
  <c r="D326" i="13"/>
  <c r="D42" i="13"/>
  <c r="D206" i="13"/>
  <c r="D251" i="13"/>
  <c r="D358" i="13"/>
  <c r="D216" i="13"/>
  <c r="D500" i="13"/>
  <c r="D495" i="13"/>
  <c r="G109" i="12"/>
  <c r="D211" i="13"/>
  <c r="D535" i="13"/>
  <c r="D393" i="13"/>
  <c r="D115" i="13"/>
  <c r="D399" i="13"/>
  <c r="G115" i="12"/>
  <c r="D257" i="13"/>
  <c r="D541" i="13"/>
  <c r="D24" i="13"/>
  <c r="D538" i="13"/>
  <c r="D461" i="13"/>
  <c r="D245" i="13"/>
  <c r="D529" i="13"/>
  <c r="D509" i="13"/>
  <c r="D287" i="13"/>
  <c r="G103" i="12"/>
  <c r="D177" i="13"/>
  <c r="D35" i="13"/>
  <c r="D432" i="13"/>
  <c r="D53" i="13"/>
  <c r="D195" i="13"/>
  <c r="D479" i="13"/>
  <c r="D367" i="13"/>
  <c r="G35" i="12"/>
  <c r="D225" i="13"/>
  <c r="D429" i="13"/>
  <c r="D103" i="13"/>
  <c r="D79" i="13"/>
  <c r="D363" i="13"/>
  <c r="G79" i="12"/>
  <c r="D480" i="13"/>
  <c r="D54" i="13"/>
  <c r="D338" i="13"/>
  <c r="G54" i="12"/>
  <c r="D196" i="13"/>
  <c r="D36" i="13"/>
  <c r="G36" i="12"/>
  <c r="D178" i="13"/>
  <c r="D569" i="13"/>
  <c r="D505" i="13"/>
  <c r="G75" i="12"/>
  <c r="D217" i="13"/>
  <c r="D503" i="13"/>
  <c r="D451" i="13"/>
  <c r="G143" i="12"/>
  <c r="D396" i="13"/>
  <c r="D112" i="13"/>
  <c r="G112" i="12"/>
  <c r="AB112" i="2"/>
  <c r="AJ112" i="2" s="1"/>
  <c r="Y117" i="2"/>
  <c r="D83" i="13"/>
  <c r="G127" i="12"/>
  <c r="D553" i="13"/>
  <c r="D127" i="13"/>
  <c r="D269" i="13"/>
  <c r="D411" i="13"/>
  <c r="G131" i="12"/>
  <c r="D273" i="13"/>
  <c r="D131" i="13"/>
  <c r="G120" i="12"/>
  <c r="D262" i="13"/>
  <c r="D279" i="13"/>
  <c r="G137" i="12"/>
  <c r="D563" i="13"/>
  <c r="D421" i="13"/>
  <c r="D137" i="13"/>
  <c r="D14" i="13"/>
  <c r="D566" i="13"/>
  <c r="D424" i="13"/>
  <c r="D282" i="13"/>
  <c r="G140" i="12"/>
  <c r="D140" i="13"/>
  <c r="D379" i="13"/>
  <c r="D237" i="13"/>
  <c r="D551" i="13"/>
  <c r="D267" i="13"/>
  <c r="D125" i="13"/>
  <c r="G31" i="12"/>
  <c r="D80" i="13"/>
  <c r="D92" i="13"/>
  <c r="D521" i="13"/>
  <c r="D95" i="13"/>
  <c r="D242" i="13"/>
  <c r="D526" i="13"/>
  <c r="G100" i="12"/>
  <c r="D100" i="13"/>
  <c r="D384" i="13"/>
  <c r="D96" i="13"/>
  <c r="G96" i="12"/>
  <c r="D236" i="13"/>
  <c r="D222" i="13"/>
  <c r="D506" i="13"/>
  <c r="G80" i="12"/>
  <c r="D361" i="13"/>
  <c r="D166" i="13"/>
  <c r="D32" i="13"/>
  <c r="D25" i="13"/>
  <c r="G25" i="12"/>
  <c r="D316" i="13"/>
  <c r="AJ38" i="2"/>
  <c r="A34" i="12"/>
  <c r="D167" i="13"/>
  <c r="D308" i="13"/>
  <c r="D450" i="13"/>
  <c r="G14" i="12"/>
  <c r="D440" i="13"/>
  <c r="D457" i="13"/>
  <c r="D31" i="13"/>
  <c r="D315" i="13"/>
  <c r="AJ37" i="2"/>
  <c r="A33" i="12"/>
  <c r="J61" i="15"/>
  <c r="J44" i="15"/>
  <c r="J48" i="15"/>
  <c r="J70" i="15"/>
  <c r="AJ36" i="2"/>
  <c r="A32" i="12"/>
  <c r="J54" i="15"/>
  <c r="J56" i="15"/>
  <c r="J65" i="15"/>
  <c r="J43" i="15"/>
  <c r="J47" i="15"/>
  <c r="J49" i="15"/>
  <c r="J51" i="15"/>
  <c r="J53" i="15"/>
  <c r="J55" i="15"/>
  <c r="J57" i="15"/>
  <c r="J60" i="15"/>
  <c r="J63" i="15"/>
  <c r="J64" i="15"/>
  <c r="J66" i="15"/>
  <c r="J72" i="15"/>
  <c r="J75" i="15"/>
  <c r="J68" i="15"/>
  <c r="J59" i="15"/>
  <c r="J73" i="15"/>
  <c r="J42" i="15"/>
  <c r="J46" i="15"/>
  <c r="J50" i="15"/>
  <c r="J52" i="15"/>
  <c r="J58" i="15"/>
  <c r="J62" i="15"/>
  <c r="J67" i="15"/>
  <c r="J69" i="15"/>
  <c r="J71" i="15"/>
  <c r="J74" i="15"/>
  <c r="J76" i="15"/>
  <c r="J77" i="15"/>
  <c r="J45" i="15"/>
  <c r="G3" i="12"/>
  <c r="D3" i="13"/>
  <c r="AB104" i="2"/>
  <c r="G92" i="12"/>
  <c r="D234" i="13"/>
  <c r="D376" i="13"/>
  <c r="D378" i="13"/>
  <c r="D94" i="13"/>
  <c r="D520" i="13"/>
  <c r="AB103" i="2"/>
  <c r="D449" i="13"/>
  <c r="D307" i="13"/>
  <c r="G4" i="12"/>
  <c r="D288" i="13"/>
  <c r="D146" i="13"/>
  <c r="D430" i="13"/>
  <c r="D4" i="13"/>
  <c r="D155" i="13"/>
  <c r="D297" i="13"/>
  <c r="D439" i="13"/>
  <c r="G13" i="12"/>
  <c r="D13" i="13"/>
  <c r="AA7" i="2"/>
  <c r="AA8" i="2" s="1"/>
  <c r="D292" i="13"/>
  <c r="D150" i="13"/>
  <c r="D8" i="13"/>
  <c r="D434" i="13"/>
  <c r="G8" i="12"/>
  <c r="D28" i="13"/>
  <c r="D312" i="13"/>
  <c r="D454" i="13"/>
  <c r="D170" i="13"/>
  <c r="G28" i="12"/>
  <c r="G23" i="12"/>
  <c r="AJ35" i="2"/>
  <c r="A31" i="12"/>
  <c r="D153" i="13"/>
  <c r="G11" i="12"/>
  <c r="D295" i="13"/>
  <c r="D11" i="13"/>
  <c r="D437" i="13"/>
  <c r="D23" i="13"/>
  <c r="G9" i="12"/>
  <c r="D435" i="13"/>
  <c r="D151" i="13"/>
  <c r="D293" i="13"/>
  <c r="D9" i="13"/>
  <c r="D21" i="13"/>
  <c r="D447" i="13"/>
  <c r="D163" i="13"/>
  <c r="D305" i="13"/>
  <c r="G21" i="12"/>
  <c r="AB120" i="2"/>
  <c r="AJ120" i="2" s="1"/>
  <c r="Y125" i="2"/>
  <c r="Y118" i="2"/>
  <c r="AB113" i="2"/>
  <c r="AJ113" i="2" s="1"/>
  <c r="AB119" i="2"/>
  <c r="AJ119" i="2" s="1"/>
  <c r="Y124" i="2"/>
  <c r="Y116" i="2"/>
  <c r="AB111" i="2"/>
  <c r="AJ111" i="2" s="1"/>
  <c r="AB105" i="2"/>
  <c r="Y130" i="2"/>
  <c r="AB125" i="2"/>
  <c r="AJ125" i="2" s="1"/>
  <c r="D463" i="13"/>
  <c r="G37" i="12"/>
  <c r="D179" i="13"/>
  <c r="D37" i="13"/>
  <c r="D321" i="13"/>
  <c r="AB117" i="2"/>
  <c r="AJ117" i="2" s="1"/>
  <c r="Y122" i="2"/>
  <c r="G110" i="12"/>
  <c r="D252" i="13"/>
  <c r="D110" i="13"/>
  <c r="D536" i="13"/>
  <c r="D394" i="13"/>
  <c r="Y132" i="2"/>
  <c r="AB127" i="2"/>
  <c r="AJ127" i="2" s="1"/>
  <c r="Y143" i="2"/>
  <c r="AB138" i="2"/>
  <c r="AJ138" i="2" s="1"/>
  <c r="AB76" i="2"/>
  <c r="G78" i="12"/>
  <c r="D220" i="13"/>
  <c r="D362" i="13"/>
  <c r="D78" i="13"/>
  <c r="D504" i="13"/>
  <c r="G107" i="12"/>
  <c r="D249" i="13"/>
  <c r="D391" i="13"/>
  <c r="D107" i="13"/>
  <c r="D533" i="13"/>
  <c r="AB122" i="2"/>
  <c r="AJ122" i="2" s="1"/>
  <c r="Y127" i="2"/>
  <c r="X84" i="2"/>
  <c r="X85" i="2" s="1"/>
  <c r="X86" i="2" s="1"/>
  <c r="D102" i="13"/>
  <c r="D244" i="13"/>
  <c r="D528" i="13"/>
  <c r="D386" i="13"/>
  <c r="G102" i="12"/>
  <c r="Y138" i="2"/>
  <c r="AB133" i="2"/>
  <c r="AJ133" i="2" s="1"/>
  <c r="Y148" i="2"/>
  <c r="G98" i="12"/>
  <c r="D98" i="13"/>
  <c r="D240" i="13"/>
  <c r="D382" i="13"/>
  <c r="D524" i="13"/>
  <c r="D266" i="13"/>
  <c r="G124" i="12"/>
  <c r="D550" i="13"/>
  <c r="D408" i="13"/>
  <c r="D124" i="13"/>
  <c r="D138" i="13"/>
  <c r="D564" i="13"/>
  <c r="D280" i="13"/>
  <c r="D422" i="13"/>
  <c r="G138" i="12"/>
  <c r="D198" i="13"/>
  <c r="D340" i="13"/>
  <c r="D56" i="13"/>
  <c r="D482" i="13"/>
  <c r="G56" i="12"/>
  <c r="D182" i="13"/>
  <c r="D324" i="13"/>
  <c r="G40" i="12"/>
  <c r="D466" i="13"/>
  <c r="D40" i="13"/>
  <c r="D475" i="13"/>
  <c r="D191" i="13"/>
  <c r="G49" i="12"/>
  <c r="D333" i="13"/>
  <c r="D49" i="13"/>
  <c r="D87" i="13"/>
  <c r="D229" i="13"/>
  <c r="G87" i="12"/>
  <c r="D371" i="13"/>
  <c r="D513" i="13"/>
  <c r="G91" i="12"/>
  <c r="D233" i="13"/>
  <c r="D375" i="13"/>
  <c r="D91" i="13"/>
  <c r="D517" i="13"/>
  <c r="Y141" i="2"/>
  <c r="Y151" i="2"/>
  <c r="AB136" i="2"/>
  <c r="AJ136" i="2" s="1"/>
  <c r="G30" i="12"/>
  <c r="D172" i="13"/>
  <c r="D314" i="13"/>
  <c r="D30" i="13"/>
  <c r="D456" i="13"/>
  <c r="D33" i="13"/>
  <c r="G33" i="12"/>
  <c r="D175" i="13"/>
  <c r="D459" i="13"/>
  <c r="D317" i="13"/>
  <c r="D67" i="13"/>
  <c r="D351" i="13"/>
  <c r="D493" i="13"/>
  <c r="G67" i="12"/>
  <c r="D209" i="13"/>
  <c r="D181" i="13"/>
  <c r="D323" i="13"/>
  <c r="D465" i="13"/>
  <c r="D39" i="13"/>
  <c r="G39" i="12"/>
  <c r="G136" i="12"/>
  <c r="D136" i="13"/>
  <c r="D562" i="13"/>
  <c r="D278" i="13"/>
  <c r="D420" i="13"/>
  <c r="AB126" i="2"/>
  <c r="AJ126" i="2" s="1"/>
  <c r="Y131" i="2"/>
  <c r="AB139" i="2"/>
  <c r="AJ139" i="2" s="1"/>
  <c r="Y144" i="2"/>
  <c r="D65" i="13"/>
  <c r="D207" i="13"/>
  <c r="D349" i="13"/>
  <c r="D491" i="13"/>
  <c r="G65" i="12"/>
  <c r="Y123" i="2"/>
  <c r="AB118" i="2"/>
  <c r="AJ118" i="2" s="1"/>
  <c r="AB121" i="2"/>
  <c r="AJ121" i="2" s="1"/>
  <c r="Y126" i="2"/>
  <c r="D255" i="13"/>
  <c r="G113" i="12"/>
  <c r="D113" i="13"/>
  <c r="D539" i="13"/>
  <c r="D397" i="13"/>
  <c r="G130" i="12"/>
  <c r="D556" i="13"/>
  <c r="D130" i="13"/>
  <c r="D272" i="13"/>
  <c r="D414" i="13"/>
  <c r="D568" i="13"/>
  <c r="D142" i="13"/>
  <c r="D426" i="13"/>
  <c r="D284" i="13"/>
  <c r="G142" i="12"/>
  <c r="D12" i="13"/>
  <c r="D296" i="13"/>
  <c r="D154" i="13"/>
  <c r="D438" i="13"/>
  <c r="G12" i="12"/>
  <c r="G70" i="12"/>
  <c r="D496" i="13"/>
  <c r="D70" i="13"/>
  <c r="D212" i="13"/>
  <c r="D354" i="13"/>
  <c r="D86" i="13"/>
  <c r="D512" i="13"/>
  <c r="G86" i="12"/>
  <c r="D228" i="13"/>
  <c r="D370" i="13"/>
  <c r="D294" i="13"/>
  <c r="D152" i="13"/>
  <c r="D10" i="13"/>
  <c r="D436" i="13"/>
  <c r="G10" i="12"/>
  <c r="D419" i="13"/>
  <c r="G135" i="12"/>
  <c r="D277" i="13"/>
  <c r="D561" i="13"/>
  <c r="D135" i="13"/>
  <c r="AB102" i="2"/>
  <c r="D139" i="13"/>
  <c r="D423" i="13"/>
  <c r="D281" i="13"/>
  <c r="G139" i="12"/>
  <c r="D565" i="13"/>
  <c r="Y134" i="2"/>
  <c r="AB129" i="2"/>
  <c r="AJ129" i="2" s="1"/>
  <c r="G15" i="12"/>
  <c r="D15" i="13"/>
  <c r="D157" i="13"/>
  <c r="D299" i="13"/>
  <c r="D441" i="13"/>
  <c r="D531" i="13"/>
  <c r="G105" i="12"/>
  <c r="D389" i="13"/>
  <c r="D105" i="13"/>
  <c r="D247" i="13"/>
  <c r="D453" i="13"/>
  <c r="D27" i="13"/>
  <c r="D169" i="13"/>
  <c r="D311" i="13"/>
  <c r="G27" i="12"/>
  <c r="AU35" i="1" l="1"/>
  <c r="O35" i="1" s="1"/>
  <c r="T35" i="1" s="1"/>
  <c r="E25" i="1"/>
  <c r="V3" i="7" s="1"/>
  <c r="W3" i="7" s="1"/>
  <c r="E23" i="1"/>
  <c r="O34" i="1" s="1"/>
  <c r="T34" i="1" s="1"/>
  <c r="S3" i="7"/>
  <c r="T3" i="7" s="1"/>
  <c r="Y84" i="2"/>
  <c r="AA9" i="2"/>
  <c r="AB8" i="2"/>
  <c r="AB7" i="2"/>
  <c r="A429" i="13" s="1"/>
  <c r="AB6" i="2"/>
  <c r="AJ6" i="2" s="1"/>
  <c r="Y85" i="2"/>
  <c r="X87" i="2"/>
  <c r="Y86" i="2"/>
  <c r="AJ105" i="2"/>
  <c r="A101" i="12"/>
  <c r="AJ103" i="2"/>
  <c r="A99" i="12"/>
  <c r="AJ102" i="2"/>
  <c r="A98" i="12"/>
  <c r="AJ104" i="2"/>
  <c r="A100" i="12"/>
  <c r="E27" i="1" l="1"/>
  <c r="A2" i="12"/>
  <c r="A145" i="13"/>
  <c r="A287" i="13"/>
  <c r="AA10" i="2"/>
  <c r="AB9" i="2"/>
  <c r="A147" i="13" s="1"/>
  <c r="A146" i="13"/>
  <c r="A288" i="13"/>
  <c r="A4" i="12"/>
  <c r="A4" i="13"/>
  <c r="AJ8" i="2"/>
  <c r="A3" i="13"/>
  <c r="AJ7" i="2"/>
  <c r="A3" i="12"/>
  <c r="A2" i="13"/>
  <c r="A144" i="13"/>
  <c r="X88" i="2"/>
  <c r="Y87" i="2"/>
  <c r="A431" i="13" l="1"/>
  <c r="AA11" i="2"/>
  <c r="AB10" i="2"/>
  <c r="A5" i="13"/>
  <c r="AJ9" i="2"/>
  <c r="A5" i="12"/>
  <c r="X89" i="2"/>
  <c r="Y88" i="2"/>
  <c r="A432" i="13" l="1"/>
  <c r="AA12" i="2"/>
  <c r="AB11" i="2"/>
  <c r="A149" i="13" s="1"/>
  <c r="A148" i="13"/>
  <c r="A6" i="12"/>
  <c r="A6" i="13"/>
  <c r="AJ10" i="2"/>
  <c r="X90" i="2"/>
  <c r="Y89" i="2"/>
  <c r="AA13" i="2" l="1"/>
  <c r="AB12" i="2"/>
  <c r="AJ11" i="2"/>
  <c r="A7" i="13"/>
  <c r="A7" i="12"/>
  <c r="X91" i="2"/>
  <c r="Y90" i="2"/>
  <c r="A434" i="13" l="1"/>
  <c r="A150" i="13"/>
  <c r="AA14" i="2"/>
  <c r="AB13" i="2"/>
  <c r="A8" i="13"/>
  <c r="AJ12" i="2"/>
  <c r="A8" i="12"/>
  <c r="X92" i="2"/>
  <c r="Y91" i="2"/>
  <c r="A435" i="13" l="1"/>
  <c r="AA15" i="2"/>
  <c r="AB14" i="2"/>
  <c r="A151" i="13"/>
  <c r="A293" i="13"/>
  <c r="A9" i="13"/>
  <c r="AJ13" i="2"/>
  <c r="A9" i="12"/>
  <c r="X93" i="2"/>
  <c r="Y92" i="2"/>
  <c r="AA16" i="2" l="1"/>
  <c r="AB15" i="2"/>
  <c r="A10" i="13"/>
  <c r="AJ14" i="2"/>
  <c r="A10" i="12"/>
  <c r="X94" i="2"/>
  <c r="Y93" i="2"/>
  <c r="A153" i="13" l="1"/>
  <c r="AA17" i="2"/>
  <c r="AB16" i="2"/>
  <c r="A11" i="13"/>
  <c r="A11" i="12"/>
  <c r="AJ15" i="2"/>
  <c r="X95" i="2"/>
  <c r="Y94" i="2"/>
  <c r="A154" i="13" l="1"/>
  <c r="AA18" i="2"/>
  <c r="AB17" i="2"/>
  <c r="A12" i="13"/>
  <c r="A12" i="12"/>
  <c r="AJ16" i="2"/>
  <c r="X96" i="2"/>
  <c r="Y95" i="2"/>
  <c r="AA19" i="2" l="1"/>
  <c r="AB18" i="2"/>
  <c r="A439" i="13"/>
  <c r="A13" i="12"/>
  <c r="AJ17" i="2"/>
  <c r="X97" i="2"/>
  <c r="Y96" i="2"/>
  <c r="AA20" i="2" l="1"/>
  <c r="AB19" i="2"/>
  <c r="A298" i="13"/>
  <c r="A156" i="13"/>
  <c r="A14" i="13"/>
  <c r="AJ18" i="2"/>
  <c r="A14" i="12"/>
  <c r="X98" i="2"/>
  <c r="Y97" i="2"/>
  <c r="A157" i="13" l="1"/>
  <c r="AA21" i="2"/>
  <c r="AB20" i="2"/>
  <c r="A15" i="13"/>
  <c r="A15" i="12"/>
  <c r="AJ19" i="2"/>
  <c r="X99" i="2"/>
  <c r="Y98" i="2"/>
  <c r="A158" i="13" l="1"/>
  <c r="AA22" i="2"/>
  <c r="AB21" i="2"/>
  <c r="A16" i="12"/>
  <c r="A16" i="13"/>
  <c r="AJ20" i="2"/>
  <c r="X100" i="2"/>
  <c r="Y99" i="2"/>
  <c r="A301" i="13" l="1"/>
  <c r="AA23" i="2"/>
  <c r="AB22" i="2"/>
  <c r="A159" i="13"/>
  <c r="A17" i="13"/>
  <c r="AJ21" i="2"/>
  <c r="A17" i="12"/>
  <c r="X101" i="2"/>
  <c r="Y100" i="2"/>
  <c r="AA24" i="2" l="1"/>
  <c r="AB23" i="2"/>
  <c r="AJ22" i="2"/>
  <c r="A18" i="13"/>
  <c r="A18" i="12"/>
  <c r="X102" i="2"/>
  <c r="Y101" i="2"/>
  <c r="AA25" i="2" l="1"/>
  <c r="AB24" i="2"/>
  <c r="A19" i="13"/>
  <c r="A19" i="12"/>
  <c r="AJ23" i="2"/>
  <c r="X103" i="2"/>
  <c r="Y102" i="2"/>
  <c r="A162" i="13" l="1"/>
  <c r="AA26" i="2"/>
  <c r="AB25" i="2"/>
  <c r="AJ24" i="2"/>
  <c r="A20" i="13"/>
  <c r="A20" i="12"/>
  <c r="X104" i="2"/>
  <c r="Y103" i="2"/>
  <c r="AA27" i="2" l="1"/>
  <c r="AB26" i="2"/>
  <c r="A21" i="13"/>
  <c r="A21" i="12"/>
  <c r="AJ25" i="2"/>
  <c r="X105" i="2"/>
  <c r="Y104" i="2"/>
  <c r="AA28" i="2" l="1"/>
  <c r="AB27" i="2"/>
  <c r="A164" i="13"/>
  <c r="A306" i="13"/>
  <c r="A22" i="13"/>
  <c r="AJ26" i="2"/>
  <c r="A22" i="12"/>
  <c r="X106" i="2"/>
  <c r="Y105" i="2"/>
  <c r="A449" i="13" l="1"/>
  <c r="AA29" i="2"/>
  <c r="AB28" i="2"/>
  <c r="AJ27" i="2"/>
  <c r="A23" i="13"/>
  <c r="A23" i="12"/>
  <c r="X107" i="2"/>
  <c r="Y106" i="2"/>
  <c r="AA30" i="2" l="1"/>
  <c r="AB29" i="2"/>
  <c r="A166" i="13"/>
  <c r="A450" i="13"/>
  <c r="A24" i="13"/>
  <c r="A24" i="12"/>
  <c r="AJ28" i="2"/>
  <c r="X108" i="2"/>
  <c r="Y107" i="2"/>
  <c r="AA31" i="2" l="1"/>
  <c r="AB30" i="2"/>
  <c r="A25" i="12"/>
  <c r="A25" i="13"/>
  <c r="AJ29" i="2"/>
  <c r="X109" i="2"/>
  <c r="Y108" i="2"/>
  <c r="A168" i="13" l="1"/>
  <c r="AA32" i="2"/>
  <c r="AA33" i="2" s="1"/>
  <c r="AB31" i="2"/>
  <c r="A26" i="13"/>
  <c r="A26" i="12"/>
  <c r="AJ30" i="2"/>
  <c r="X110" i="2"/>
  <c r="Y109" i="2"/>
  <c r="A169" i="13" l="1"/>
  <c r="AB32" i="2"/>
  <c r="AJ32" i="2" s="1"/>
  <c r="AA34" i="2"/>
  <c r="AB33" i="2"/>
  <c r="AJ31" i="2"/>
  <c r="A27" i="13"/>
  <c r="A27" i="12"/>
  <c r="A28" i="12"/>
  <c r="A28" i="13"/>
  <c r="X111" i="2"/>
  <c r="X112" i="2" s="1"/>
  <c r="X113" i="2" s="1"/>
  <c r="X114" i="2" s="1"/>
  <c r="X115" i="2" s="1"/>
  <c r="X116" i="2" s="1"/>
  <c r="X117" i="2" s="1"/>
  <c r="X118" i="2" s="1"/>
  <c r="X119" i="2" s="1"/>
  <c r="X120" i="2" s="1"/>
  <c r="X121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Y110" i="2"/>
  <c r="AA35" i="2" l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76" i="2" s="1"/>
  <c r="AA77" i="2" s="1"/>
  <c r="AA78" i="2" s="1"/>
  <c r="AA79" i="2" s="1"/>
  <c r="AB34" i="2"/>
  <c r="A455" i="13"/>
  <c r="A171" i="13"/>
  <c r="A29" i="13"/>
  <c r="AJ33" i="2"/>
  <c r="A29" i="12"/>
  <c r="X148" i="2"/>
  <c r="X149" i="2" s="1"/>
  <c r="X150" i="2" s="1"/>
  <c r="X151" i="2" s="1"/>
  <c r="X152" i="2" s="1"/>
  <c r="X138" i="2"/>
  <c r="X139" i="2" s="1"/>
  <c r="X140" i="2" s="1"/>
  <c r="X141" i="2" s="1"/>
  <c r="X142" i="2" s="1"/>
  <c r="X143" i="2" s="1"/>
  <c r="X144" i="2" s="1"/>
  <c r="X145" i="2" s="1"/>
  <c r="X146" i="2" s="1"/>
  <c r="X147" i="2" s="1"/>
  <c r="AB78" i="2" l="1"/>
  <c r="A74" i="12" s="1"/>
  <c r="AA66" i="2"/>
  <c r="AA67" i="2" s="1"/>
  <c r="AA68" i="2" s="1"/>
  <c r="AA69" i="2" s="1"/>
  <c r="AA70" i="2" s="1"/>
  <c r="AA71" i="2" s="1"/>
  <c r="AA72" i="2" s="1"/>
  <c r="AA73" i="2" s="1"/>
  <c r="AA74" i="2" s="1"/>
  <c r="AA75" i="2" s="1"/>
  <c r="AJ34" i="2"/>
  <c r="A30" i="13"/>
  <c r="A30" i="12"/>
  <c r="AA80" i="2"/>
  <c r="AB79" i="2"/>
  <c r="A216" i="13"/>
  <c r="A500" i="13"/>
  <c r="A74" i="13" l="1"/>
  <c r="AJ78" i="2"/>
  <c r="AA81" i="2"/>
  <c r="AB80" i="2"/>
  <c r="A359" i="13"/>
  <c r="A501" i="13"/>
  <c r="A217" i="13"/>
  <c r="A75" i="13"/>
  <c r="A75" i="12"/>
  <c r="AJ79" i="2"/>
  <c r="A502" i="13" l="1"/>
  <c r="A218" i="13"/>
  <c r="A360" i="13"/>
  <c r="AA82" i="2"/>
  <c r="AB81" i="2"/>
  <c r="A76" i="13"/>
  <c r="A76" i="12"/>
  <c r="AJ80" i="2"/>
  <c r="A503" i="13" l="1"/>
  <c r="AA83" i="2"/>
  <c r="AB82" i="2"/>
  <c r="AJ81" i="2"/>
  <c r="A77" i="13"/>
  <c r="A77" i="12"/>
  <c r="A78" i="13" l="1"/>
  <c r="AA84" i="2"/>
  <c r="AB83" i="2"/>
  <c r="A78" i="12"/>
  <c r="A504" i="13"/>
  <c r="AJ82" i="2"/>
  <c r="A221" i="13" l="1"/>
  <c r="A505" i="13"/>
  <c r="AA85" i="2"/>
  <c r="AB84" i="2"/>
  <c r="AJ83" i="2"/>
  <c r="A79" i="13"/>
  <c r="A79" i="12"/>
  <c r="A222" i="13" l="1"/>
  <c r="AA86" i="2"/>
  <c r="AB85" i="2"/>
  <c r="A80" i="13"/>
  <c r="AJ84" i="2"/>
  <c r="A80" i="12"/>
  <c r="A223" i="13" l="1"/>
  <c r="A81" i="13"/>
  <c r="AA87" i="2"/>
  <c r="AB86" i="2"/>
  <c r="A507" i="13"/>
  <c r="AJ85" i="2"/>
  <c r="A81" i="12"/>
  <c r="A508" i="13" l="1"/>
  <c r="AA88" i="2"/>
  <c r="AB87" i="2"/>
  <c r="A82" i="13"/>
  <c r="A82" i="12"/>
  <c r="AJ86" i="2"/>
  <c r="AA89" i="2" l="1"/>
  <c r="AB88" i="2"/>
  <c r="A225" i="13"/>
  <c r="A367" i="13"/>
  <c r="AJ87" i="2"/>
  <c r="A83" i="13"/>
  <c r="A83" i="12"/>
  <c r="A368" i="13" l="1"/>
  <c r="A84" i="13"/>
  <c r="A226" i="13"/>
  <c r="AA90" i="2"/>
  <c r="AB89" i="2"/>
  <c r="A84" i="12"/>
  <c r="A510" i="13"/>
  <c r="AJ88" i="2"/>
  <c r="A511" i="13" l="1"/>
  <c r="AA91" i="2"/>
  <c r="AB90" i="2"/>
  <c r="A85" i="13"/>
  <c r="AJ89" i="2"/>
  <c r="A85" i="12"/>
  <c r="A86" i="13" l="1"/>
  <c r="AA92" i="2"/>
  <c r="AB91" i="2"/>
  <c r="A512" i="13"/>
  <c r="A86" i="12"/>
  <c r="AJ90" i="2"/>
  <c r="A513" i="13" l="1"/>
  <c r="AA93" i="2"/>
  <c r="AB92" i="2"/>
  <c r="A87" i="13"/>
  <c r="A87" i="12"/>
  <c r="AJ91" i="2"/>
  <c r="A514" i="13" l="1"/>
  <c r="AA94" i="2"/>
  <c r="AB93" i="2"/>
  <c r="AJ92" i="2"/>
  <c r="A88" i="13"/>
  <c r="A88" i="12"/>
  <c r="AA95" i="2" l="1"/>
  <c r="AB94" i="2"/>
  <c r="A89" i="13"/>
  <c r="A89" i="12"/>
  <c r="AJ93" i="2"/>
  <c r="AA96" i="2" l="1"/>
  <c r="AB95" i="2"/>
  <c r="A90" i="13"/>
  <c r="AJ94" i="2"/>
  <c r="A90" i="12"/>
  <c r="AA97" i="2" l="1"/>
  <c r="AB96" i="2"/>
  <c r="A91" i="13"/>
  <c r="AJ95" i="2"/>
  <c r="A91" i="12"/>
  <c r="AA98" i="2" l="1"/>
  <c r="AB97" i="2"/>
  <c r="A92" i="13"/>
  <c r="AJ96" i="2"/>
  <c r="A92" i="12"/>
  <c r="AA99" i="2" l="1"/>
  <c r="AB98" i="2"/>
  <c r="A235" i="13"/>
  <c r="A377" i="13"/>
  <c r="A93" i="13"/>
  <c r="A93" i="12"/>
  <c r="AJ97" i="2"/>
  <c r="A236" i="13" l="1"/>
  <c r="A378" i="13"/>
  <c r="AA100" i="2"/>
  <c r="AB99" i="2"/>
  <c r="A94" i="13"/>
  <c r="AJ98" i="2"/>
  <c r="A94" i="12"/>
  <c r="A379" i="13" l="1"/>
  <c r="AA101" i="2"/>
  <c r="AB100" i="2"/>
  <c r="A95" i="13"/>
  <c r="A237" i="13"/>
  <c r="A95" i="12"/>
  <c r="AJ99" i="2"/>
  <c r="AA102" i="2" l="1"/>
  <c r="AA103" i="2" s="1"/>
  <c r="AA104" i="2" s="1"/>
  <c r="AA105" i="2" s="1"/>
  <c r="AA106" i="2" s="1"/>
  <c r="AA107" i="2" s="1"/>
  <c r="AA108" i="2" s="1"/>
  <c r="AA109" i="2" s="1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3" i="2" s="1"/>
  <c r="AA124" i="2" s="1"/>
  <c r="AA125" i="2" s="1"/>
  <c r="AA126" i="2" s="1"/>
  <c r="AA127" i="2" s="1"/>
  <c r="AA128" i="2" s="1"/>
  <c r="AA129" i="2" s="1"/>
  <c r="AA130" i="2" s="1"/>
  <c r="AA131" i="2" s="1"/>
  <c r="AA132" i="2" s="1"/>
  <c r="AA133" i="2" s="1"/>
  <c r="AA134" i="2" s="1"/>
  <c r="AA135" i="2" s="1"/>
  <c r="AA136" i="2" s="1"/>
  <c r="AA137" i="2" s="1"/>
  <c r="AA138" i="2" s="1"/>
  <c r="AA139" i="2" s="1"/>
  <c r="AA140" i="2" s="1"/>
  <c r="AA141" i="2" s="1"/>
  <c r="AA142" i="2" s="1"/>
  <c r="AA143" i="2" s="1"/>
  <c r="AA144" i="2" s="1"/>
  <c r="AA145" i="2" s="1"/>
  <c r="AA146" i="2" s="1"/>
  <c r="AA147" i="2" s="1"/>
  <c r="AB101" i="2"/>
  <c r="AW111" i="15" s="1"/>
  <c r="A380" i="13"/>
  <c r="A96" i="13"/>
  <c r="A238" i="13"/>
  <c r="AJ100" i="2"/>
  <c r="A96" i="12"/>
  <c r="AY102" i="15" l="1"/>
  <c r="BA80" i="15"/>
  <c r="AW123" i="15"/>
  <c r="AY99" i="15"/>
  <c r="AW124" i="15"/>
  <c r="AX114" i="15"/>
  <c r="AZ120" i="15"/>
  <c r="AY75" i="15"/>
  <c r="AY91" i="15"/>
  <c r="AY66" i="15"/>
  <c r="AW68" i="15"/>
  <c r="BA64" i="15"/>
  <c r="AY112" i="15"/>
  <c r="AZ107" i="15"/>
  <c r="AY114" i="15"/>
  <c r="AX63" i="15"/>
  <c r="AY123" i="15"/>
  <c r="AZ78" i="15"/>
  <c r="AY7" i="15"/>
  <c r="AY9" i="15"/>
  <c r="AX7" i="15"/>
  <c r="AZ8" i="15"/>
  <c r="AW8" i="15"/>
  <c r="AW9" i="15"/>
  <c r="AZ10" i="15"/>
  <c r="AX8" i="15"/>
  <c r="AY8" i="15"/>
  <c r="AZ9" i="15"/>
  <c r="AW7" i="15"/>
  <c r="AX9" i="15"/>
  <c r="AZ7" i="15"/>
  <c r="AX10" i="15"/>
  <c r="AY11" i="15"/>
  <c r="AY10" i="15"/>
  <c r="AZ12" i="15"/>
  <c r="AW11" i="15"/>
  <c r="AX12" i="15"/>
  <c r="AW10" i="15"/>
  <c r="AW12" i="15"/>
  <c r="AW13" i="15"/>
  <c r="AX13" i="15"/>
  <c r="AZ11" i="15"/>
  <c r="AX11" i="15"/>
  <c r="AZ13" i="15"/>
  <c r="AY13" i="15"/>
  <c r="AY12" i="15"/>
  <c r="AW14" i="15"/>
  <c r="AW15" i="15"/>
  <c r="AY14" i="15"/>
  <c r="AZ14" i="15"/>
  <c r="AX14" i="15"/>
  <c r="AZ15" i="15"/>
  <c r="AX15" i="15"/>
  <c r="AY17" i="15"/>
  <c r="AY16" i="15"/>
  <c r="AY15" i="15"/>
  <c r="AY18" i="15"/>
  <c r="AW17" i="15"/>
  <c r="AW16" i="15"/>
  <c r="AZ17" i="15"/>
  <c r="AX16" i="15"/>
  <c r="AZ16" i="15"/>
  <c r="AX18" i="15"/>
  <c r="AW18" i="15"/>
  <c r="AZ18" i="15"/>
  <c r="AW19" i="15"/>
  <c r="AX17" i="15"/>
  <c r="AY19" i="15"/>
  <c r="AX21" i="15"/>
  <c r="AW22" i="15"/>
  <c r="AX19" i="15"/>
  <c r="AZ19" i="15"/>
  <c r="AY21" i="15"/>
  <c r="AW20" i="15"/>
  <c r="AX23" i="15"/>
  <c r="AW21" i="15"/>
  <c r="AY23" i="15"/>
  <c r="AX20" i="15"/>
  <c r="AX22" i="15"/>
  <c r="AZ22" i="15"/>
  <c r="AZ20" i="15"/>
  <c r="AX24" i="15"/>
  <c r="AY20" i="15"/>
  <c r="AZ21" i="15"/>
  <c r="AY22" i="15"/>
  <c r="AY25" i="15"/>
  <c r="AW23" i="15"/>
  <c r="AY26" i="15"/>
  <c r="AZ23" i="15"/>
  <c r="AY24" i="15"/>
  <c r="AW24" i="15"/>
  <c r="AZ24" i="15"/>
  <c r="AY27" i="15"/>
  <c r="AZ27" i="15"/>
  <c r="AW26" i="15"/>
  <c r="AX25" i="15"/>
  <c r="AZ25" i="15"/>
  <c r="AW25" i="15"/>
  <c r="AZ26" i="15"/>
  <c r="AX26" i="15"/>
  <c r="AW27" i="15"/>
  <c r="AX27" i="15"/>
  <c r="AZ28" i="15"/>
  <c r="AY29" i="15"/>
  <c r="AX29" i="15"/>
  <c r="AZ30" i="15"/>
  <c r="AW30" i="15"/>
  <c r="AY30" i="15"/>
  <c r="AX28" i="15"/>
  <c r="AZ29" i="15"/>
  <c r="AW28" i="15"/>
  <c r="AW29" i="15"/>
  <c r="AZ32" i="15"/>
  <c r="AY28" i="15"/>
  <c r="AY31" i="15"/>
  <c r="AX30" i="15"/>
  <c r="AW33" i="15"/>
  <c r="AW31" i="15"/>
  <c r="AZ33" i="15"/>
  <c r="AX31" i="15"/>
  <c r="AY34" i="15"/>
  <c r="AY32" i="15"/>
  <c r="AX33" i="15"/>
  <c r="AY33" i="15"/>
  <c r="AX32" i="15"/>
  <c r="AZ31" i="15"/>
  <c r="AW36" i="15"/>
  <c r="AX34" i="15"/>
  <c r="AZ35" i="15"/>
  <c r="AY38" i="15"/>
  <c r="AW35" i="15"/>
  <c r="AZ34" i="15"/>
  <c r="AW32" i="15"/>
  <c r="AW34" i="15"/>
  <c r="AX35" i="15"/>
  <c r="AX36" i="15"/>
  <c r="AY35" i="15"/>
  <c r="AY36" i="15"/>
  <c r="AW37" i="15"/>
  <c r="AZ37" i="15"/>
  <c r="AW38" i="15"/>
  <c r="AZ36" i="15"/>
  <c r="AX37" i="15"/>
  <c r="AZ38" i="15"/>
  <c r="AX38" i="15"/>
  <c r="AY37" i="15"/>
  <c r="AZ40" i="15"/>
  <c r="AY40" i="15"/>
  <c r="AW40" i="15"/>
  <c r="AX39" i="15"/>
  <c r="AZ39" i="15"/>
  <c r="AY39" i="15"/>
  <c r="AX41" i="15"/>
  <c r="AW39" i="15"/>
  <c r="AX40" i="15"/>
  <c r="AY41" i="15"/>
  <c r="AW41" i="15"/>
  <c r="AY42" i="15"/>
  <c r="AW42" i="15"/>
  <c r="AZ42" i="15"/>
  <c r="AZ41" i="15"/>
  <c r="AX44" i="15"/>
  <c r="AZ45" i="15"/>
  <c r="AX42" i="15"/>
  <c r="AW44" i="15"/>
  <c r="AY43" i="15"/>
  <c r="AX43" i="15"/>
  <c r="AY44" i="15"/>
  <c r="AZ44" i="15"/>
  <c r="AW43" i="15"/>
  <c r="AY45" i="15"/>
  <c r="AZ43" i="15"/>
  <c r="AY46" i="15"/>
  <c r="AW45" i="15"/>
  <c r="AX45" i="15"/>
  <c r="AW46" i="15"/>
  <c r="AW47" i="15"/>
  <c r="AY47" i="15"/>
  <c r="AX47" i="15"/>
  <c r="AX46" i="15"/>
  <c r="AZ47" i="15"/>
  <c r="AX48" i="15"/>
  <c r="AY49" i="15"/>
  <c r="AZ46" i="15"/>
  <c r="AZ48" i="15"/>
  <c r="AY48" i="15"/>
  <c r="AX50" i="15"/>
  <c r="AX49" i="15"/>
  <c r="AZ50" i="15"/>
  <c r="AX52" i="15"/>
  <c r="AZ54" i="15"/>
  <c r="BA53" i="15"/>
  <c r="BA54" i="15"/>
  <c r="AW55" i="15"/>
  <c r="AZ53" i="15"/>
  <c r="AZ55" i="15"/>
  <c r="AZ49" i="15"/>
  <c r="AW48" i="15"/>
  <c r="AW50" i="15"/>
  <c r="AY50" i="15"/>
  <c r="AX53" i="15"/>
  <c r="AW49" i="15"/>
  <c r="AX51" i="15"/>
  <c r="AZ52" i="15"/>
  <c r="BA50" i="15"/>
  <c r="AY52" i="15"/>
  <c r="AW54" i="15"/>
  <c r="AW125" i="15"/>
  <c r="AX105" i="15"/>
  <c r="BA119" i="15"/>
  <c r="AY87" i="15"/>
  <c r="AY78" i="15"/>
  <c r="AY97" i="15"/>
  <c r="AW59" i="15"/>
  <c r="BA114" i="15"/>
  <c r="AX67" i="15"/>
  <c r="AZ100" i="15"/>
  <c r="AX80" i="15"/>
  <c r="AY98" i="15"/>
  <c r="AY103" i="15"/>
  <c r="AX84" i="15"/>
  <c r="AW104" i="15"/>
  <c r="BA117" i="15"/>
  <c r="BA105" i="15"/>
  <c r="AW53" i="15"/>
  <c r="AW84" i="15"/>
  <c r="AY70" i="15"/>
  <c r="AW70" i="15"/>
  <c r="AW80" i="15"/>
  <c r="AX92" i="15"/>
  <c r="AY68" i="15"/>
  <c r="AY81" i="15"/>
  <c r="AZ92" i="15"/>
  <c r="BA73" i="15"/>
  <c r="AZ57" i="15"/>
  <c r="BA61" i="15"/>
  <c r="BA60" i="15"/>
  <c r="AY77" i="15"/>
  <c r="AY86" i="15"/>
  <c r="BA108" i="15"/>
  <c r="AW63" i="15"/>
  <c r="AX118" i="15"/>
  <c r="AX121" i="15"/>
  <c r="AX104" i="15"/>
  <c r="AW74" i="15"/>
  <c r="BA67" i="15"/>
  <c r="AW58" i="15"/>
  <c r="AW56" i="15"/>
  <c r="BA49" i="15"/>
  <c r="BA51" i="15"/>
  <c r="AX112" i="15"/>
  <c r="AX60" i="15"/>
  <c r="AX117" i="15"/>
  <c r="AY94" i="15"/>
  <c r="AX54" i="15"/>
  <c r="AW88" i="15"/>
  <c r="AZ86" i="15"/>
  <c r="AW105" i="15"/>
  <c r="AX113" i="15"/>
  <c r="AZ87" i="15"/>
  <c r="AW98" i="15"/>
  <c r="AY101" i="15"/>
  <c r="BA97" i="15"/>
  <c r="AY61" i="15"/>
  <c r="AY105" i="15"/>
  <c r="BA93" i="15"/>
  <c r="AY76" i="15"/>
  <c r="BA120" i="15"/>
  <c r="AZ76" i="15"/>
  <c r="AX75" i="15"/>
  <c r="AW92" i="15"/>
  <c r="AZ118" i="15"/>
  <c r="BA126" i="15"/>
  <c r="AZ56" i="15"/>
  <c r="AY54" i="15"/>
  <c r="AZ51" i="15"/>
  <c r="AW120" i="15"/>
  <c r="AX97" i="15"/>
  <c r="AW93" i="15"/>
  <c r="AY57" i="15"/>
  <c r="AY63" i="15"/>
  <c r="AW99" i="15"/>
  <c r="AW126" i="15"/>
  <c r="BA112" i="15"/>
  <c r="AZ105" i="15"/>
  <c r="AY65" i="15"/>
  <c r="AY58" i="15"/>
  <c r="AZ112" i="15"/>
  <c r="AW119" i="15"/>
  <c r="AX91" i="15"/>
  <c r="AX77" i="15"/>
  <c r="AY64" i="15"/>
  <c r="AZ80" i="15"/>
  <c r="BA95" i="15"/>
  <c r="AX56" i="15"/>
  <c r="AX55" i="15"/>
  <c r="AY51" i="15"/>
  <c r="AZ88" i="15"/>
  <c r="AY116" i="15"/>
  <c r="BA111" i="15"/>
  <c r="AY126" i="15"/>
  <c r="AW102" i="15"/>
  <c r="AY110" i="15"/>
  <c r="AX120" i="15"/>
  <c r="AX93" i="15"/>
  <c r="AZ104" i="15"/>
  <c r="AY109" i="15"/>
  <c r="AW57" i="15"/>
  <c r="AY96" i="15"/>
  <c r="AX59" i="15"/>
  <c r="AZ91" i="15"/>
  <c r="AY108" i="15"/>
  <c r="AX83" i="15"/>
  <c r="AZ94" i="15"/>
  <c r="AZ77" i="15"/>
  <c r="BA110" i="15"/>
  <c r="AZ90" i="15"/>
  <c r="AX57" i="15"/>
  <c r="AY53" i="15"/>
  <c r="AW51" i="15"/>
  <c r="AZ81" i="15"/>
  <c r="BA71" i="15"/>
  <c r="AY107" i="15"/>
  <c r="AY59" i="15"/>
  <c r="BA55" i="15"/>
  <c r="BA74" i="15"/>
  <c r="AW83" i="15"/>
  <c r="AY89" i="15"/>
  <c r="AX124" i="15"/>
  <c r="AZ106" i="15"/>
  <c r="AW117" i="15"/>
  <c r="AZ109" i="15"/>
  <c r="AZ115" i="15"/>
  <c r="BA115" i="15"/>
  <c r="BA125" i="15"/>
  <c r="AX126" i="15"/>
  <c r="AX95" i="15"/>
  <c r="AX102" i="15"/>
  <c r="BA121" i="15"/>
  <c r="AZ123" i="15"/>
  <c r="AW106" i="15"/>
  <c r="BA124" i="15"/>
  <c r="BA56" i="15"/>
  <c r="AY56" i="15"/>
  <c r="AY55" i="15"/>
  <c r="AW52" i="15"/>
  <c r="AY67" i="15"/>
  <c r="BA83" i="15"/>
  <c r="AX96" i="15"/>
  <c r="AZ83" i="15"/>
  <c r="AY73" i="15"/>
  <c r="AZ126" i="15"/>
  <c r="AX123" i="15"/>
  <c r="AW115" i="15"/>
  <c r="AY80" i="15"/>
  <c r="AZ95" i="15"/>
  <c r="BA66" i="15"/>
  <c r="AW65" i="15"/>
  <c r="BA88" i="15"/>
  <c r="AX88" i="15"/>
  <c r="AX72" i="15"/>
  <c r="AZ66" i="15"/>
  <c r="AZ124" i="15"/>
  <c r="AW76" i="15"/>
  <c r="BA72" i="15"/>
  <c r="AW87" i="15"/>
  <c r="AY121" i="15"/>
  <c r="AW75" i="15"/>
  <c r="BA107" i="15"/>
  <c r="BA75" i="15"/>
  <c r="AZ68" i="15"/>
  <c r="AX71" i="15"/>
  <c r="BA82" i="15"/>
  <c r="AW101" i="15"/>
  <c r="AZ69" i="15"/>
  <c r="AZ121" i="15"/>
  <c r="AY115" i="15"/>
  <c r="AZ65" i="15"/>
  <c r="AW77" i="15"/>
  <c r="BA113" i="15"/>
  <c r="AX70" i="15"/>
  <c r="AW60" i="15"/>
  <c r="Z33" i="15" s="1"/>
  <c r="AZ119" i="15"/>
  <c r="AX110" i="15"/>
  <c r="AY122" i="15"/>
  <c r="AX69" i="15"/>
  <c r="AX109" i="15"/>
  <c r="AW121" i="15"/>
  <c r="BA57" i="15"/>
  <c r="BA92" i="15"/>
  <c r="AZ99" i="15"/>
  <c r="AX94" i="15"/>
  <c r="AX106" i="15"/>
  <c r="AW103" i="15"/>
  <c r="AY69" i="15"/>
  <c r="BA94" i="15"/>
  <c r="AW110" i="15"/>
  <c r="BA103" i="15"/>
  <c r="AY95" i="15"/>
  <c r="AW112" i="15"/>
  <c r="AY111" i="15"/>
  <c r="AW85" i="15"/>
  <c r="AW100" i="15"/>
  <c r="AW114" i="15"/>
  <c r="AW107" i="15"/>
  <c r="AX86" i="15"/>
  <c r="AW90" i="15"/>
  <c r="AX101" i="15"/>
  <c r="BA69" i="15"/>
  <c r="AZ96" i="15"/>
  <c r="AW122" i="15"/>
  <c r="AW94" i="15"/>
  <c r="AZ67" i="15"/>
  <c r="AX89" i="15"/>
  <c r="AX64" i="15"/>
  <c r="AX99" i="15"/>
  <c r="AZ64" i="15"/>
  <c r="AX74" i="15"/>
  <c r="BA63" i="15"/>
  <c r="AY100" i="15"/>
  <c r="AZ108" i="15"/>
  <c r="BA76" i="15"/>
  <c r="BA68" i="15"/>
  <c r="AX108" i="15"/>
  <c r="BA99" i="15"/>
  <c r="AZ114" i="15"/>
  <c r="AZ113" i="15"/>
  <c r="AZ58" i="15"/>
  <c r="AY71" i="15"/>
  <c r="AZ79" i="15"/>
  <c r="AW66" i="15"/>
  <c r="BA81" i="15"/>
  <c r="BA78" i="15"/>
  <c r="AZ116" i="15"/>
  <c r="BA100" i="15"/>
  <c r="AZ84" i="15"/>
  <c r="AY84" i="15"/>
  <c r="AZ82" i="15"/>
  <c r="AZ72" i="15"/>
  <c r="AX65" i="15"/>
  <c r="BA101" i="15"/>
  <c r="AY119" i="15"/>
  <c r="AX78" i="15"/>
  <c r="AZ102" i="15"/>
  <c r="AX87" i="15"/>
  <c r="BA77" i="15"/>
  <c r="AX107" i="15"/>
  <c r="BA91" i="15"/>
  <c r="AX103" i="15"/>
  <c r="AW108" i="15"/>
  <c r="AX90" i="15"/>
  <c r="AX68" i="15"/>
  <c r="AW73" i="15"/>
  <c r="AX79" i="15"/>
  <c r="AY60" i="15"/>
  <c r="AX81" i="15"/>
  <c r="AZ122" i="15"/>
  <c r="AW116" i="15"/>
  <c r="AZ93" i="15"/>
  <c r="AW96" i="15"/>
  <c r="AW89" i="15"/>
  <c r="AY92" i="15"/>
  <c r="AZ74" i="15"/>
  <c r="AZ71" i="15"/>
  <c r="AX73" i="15"/>
  <c r="AZ97" i="15"/>
  <c r="AW71" i="15"/>
  <c r="AW82" i="15"/>
  <c r="AY106" i="15"/>
  <c r="AX119" i="15"/>
  <c r="AW118" i="15"/>
  <c r="AX62" i="15"/>
  <c r="AY117" i="15"/>
  <c r="AX66" i="15"/>
  <c r="BA96" i="15"/>
  <c r="BA106" i="15"/>
  <c r="AW62" i="15"/>
  <c r="AY79" i="15"/>
  <c r="AY83" i="15"/>
  <c r="AZ61" i="15"/>
  <c r="BA122" i="15"/>
  <c r="AY85" i="15"/>
  <c r="AY90" i="15"/>
  <c r="BA85" i="15"/>
  <c r="BA87" i="15"/>
  <c r="AZ60" i="15"/>
  <c r="BA70" i="15"/>
  <c r="AZ125" i="15"/>
  <c r="AX115" i="15"/>
  <c r="AZ62" i="15"/>
  <c r="AZ59" i="15"/>
  <c r="AZ98" i="15"/>
  <c r="BA116" i="15"/>
  <c r="AY120" i="15"/>
  <c r="BA98" i="15"/>
  <c r="AZ73" i="15"/>
  <c r="BA89" i="15"/>
  <c r="BA123" i="15"/>
  <c r="AY124" i="15"/>
  <c r="AW64" i="15"/>
  <c r="BA104" i="15"/>
  <c r="AZ101" i="15"/>
  <c r="AX61" i="15"/>
  <c r="AY74" i="15"/>
  <c r="AX85" i="15"/>
  <c r="AX58" i="15"/>
  <c r="AX111" i="15"/>
  <c r="AZ110" i="15"/>
  <c r="AW69" i="15"/>
  <c r="AY72" i="15"/>
  <c r="AY125" i="15"/>
  <c r="BA118" i="15"/>
  <c r="AX100" i="15"/>
  <c r="AW67" i="15"/>
  <c r="BA79" i="15"/>
  <c r="AZ89" i="15"/>
  <c r="AZ85" i="15"/>
  <c r="AZ75" i="15"/>
  <c r="AW97" i="15"/>
  <c r="AW79" i="15"/>
  <c r="AW61" i="15"/>
  <c r="AW95" i="15"/>
  <c r="AW113" i="15"/>
  <c r="AY82" i="15"/>
  <c r="AZ63" i="15"/>
  <c r="BA86" i="15"/>
  <c r="AW72" i="15"/>
  <c r="BA102" i="15"/>
  <c r="AW78" i="15"/>
  <c r="BA62" i="15"/>
  <c r="AW91" i="15"/>
  <c r="AX116" i="15"/>
  <c r="AX98" i="15"/>
  <c r="AZ103" i="15"/>
  <c r="AX125" i="15"/>
  <c r="AW86" i="15"/>
  <c r="AJ101" i="2"/>
  <c r="A239" i="13"/>
  <c r="A97" i="13"/>
  <c r="A97" i="12"/>
  <c r="AX76" i="15"/>
  <c r="AY118" i="15"/>
  <c r="BA65" i="15"/>
  <c r="AY113" i="15"/>
  <c r="BA90" i="15"/>
  <c r="AZ70" i="15"/>
  <c r="AY104" i="15"/>
  <c r="AZ111" i="15"/>
  <c r="AY88" i="15"/>
  <c r="AX122" i="15"/>
  <c r="AY93" i="15"/>
  <c r="AW109" i="15"/>
  <c r="BA109" i="15"/>
  <c r="BA84" i="15"/>
  <c r="AX82" i="15"/>
  <c r="AW81" i="15"/>
  <c r="AZ117" i="15"/>
  <c r="AY62" i="15"/>
  <c r="W6" i="15" l="1"/>
  <c r="X6" i="15"/>
  <c r="U6" i="15"/>
  <c r="Z30" i="15"/>
  <c r="Z40" i="15"/>
  <c r="W12" i="15"/>
  <c r="R8" i="15"/>
  <c r="T8" i="15"/>
  <c r="S35" i="15"/>
  <c r="U11" i="15"/>
  <c r="Z37" i="15"/>
  <c r="Z9" i="15"/>
  <c r="X35" i="15"/>
  <c r="T38" i="15"/>
  <c r="S38" i="15"/>
  <c r="U9" i="15"/>
  <c r="R29" i="15"/>
  <c r="X36" i="15"/>
  <c r="X7" i="15"/>
  <c r="Z28" i="15"/>
  <c r="Y6" i="15"/>
  <c r="Y29" i="15"/>
  <c r="W28" i="15"/>
  <c r="U37" i="15"/>
  <c r="Y10" i="15"/>
  <c r="U40" i="15"/>
  <c r="W35" i="15"/>
  <c r="Y9" i="15"/>
  <c r="U33" i="15"/>
  <c r="X14" i="15"/>
  <c r="R34" i="15"/>
  <c r="W11" i="15"/>
  <c r="W10" i="15"/>
  <c r="Y14" i="15"/>
  <c r="X29" i="15"/>
  <c r="R6" i="15"/>
  <c r="R10" i="15"/>
  <c r="Y13" i="15"/>
  <c r="S12" i="15"/>
  <c r="X9" i="15"/>
  <c r="S32" i="15"/>
  <c r="T7" i="15"/>
  <c r="R27" i="15"/>
  <c r="T9" i="15"/>
  <c r="Y7" i="15"/>
  <c r="Z14" i="15"/>
  <c r="X11" i="15"/>
  <c r="W7" i="15"/>
  <c r="U8" i="15"/>
  <c r="Z6" i="15"/>
  <c r="R41" i="15"/>
  <c r="W13" i="15"/>
  <c r="U36" i="15"/>
  <c r="Z13" i="15"/>
  <c r="R14" i="15"/>
  <c r="X41" i="15"/>
  <c r="W14" i="15"/>
  <c r="W9" i="15"/>
  <c r="W29" i="15"/>
  <c r="Y8" i="15"/>
  <c r="S29" i="15"/>
  <c r="S11" i="15"/>
  <c r="W33" i="15"/>
  <c r="S6" i="15"/>
  <c r="R12" i="15"/>
  <c r="Z39" i="15"/>
  <c r="X10" i="15"/>
  <c r="X32" i="15"/>
  <c r="T32" i="15"/>
  <c r="Z36" i="15"/>
  <c r="X12" i="15"/>
  <c r="Z8" i="15"/>
  <c r="T40" i="15"/>
  <c r="S7" i="15"/>
  <c r="T13" i="15"/>
  <c r="U39" i="15"/>
  <c r="Y38" i="15"/>
  <c r="R35" i="15"/>
  <c r="U7" i="15"/>
  <c r="Z12" i="15"/>
  <c r="W41" i="15"/>
  <c r="Y40" i="15"/>
  <c r="X34" i="15"/>
  <c r="U28" i="15"/>
  <c r="Z31" i="15"/>
  <c r="Z11" i="15"/>
  <c r="X13" i="15"/>
  <c r="R7" i="15"/>
  <c r="Y37" i="15"/>
  <c r="S36" i="15"/>
  <c r="X27" i="15"/>
  <c r="X8" i="15"/>
  <c r="Z10" i="15"/>
  <c r="X38" i="15"/>
  <c r="Y31" i="15"/>
  <c r="T12" i="15"/>
  <c r="R30" i="15"/>
  <c r="R9" i="15"/>
  <c r="U31" i="15"/>
  <c r="S39" i="15"/>
  <c r="Z7" i="15"/>
  <c r="W34" i="15"/>
  <c r="R13" i="15"/>
  <c r="S27" i="15"/>
  <c r="R28" i="15"/>
  <c r="S8" i="15"/>
  <c r="Y32" i="15"/>
  <c r="T11" i="15"/>
  <c r="X39" i="15"/>
  <c r="U10" i="15"/>
  <c r="S14" i="15"/>
  <c r="Y11" i="15"/>
  <c r="AN31" i="15"/>
  <c r="AP24" i="15"/>
  <c r="R11" i="15"/>
  <c r="T29" i="15"/>
  <c r="BA7" i="15"/>
  <c r="AO29" i="15" s="1"/>
  <c r="BA9" i="15"/>
  <c r="BA10" i="15"/>
  <c r="BA8" i="15"/>
  <c r="BA11" i="15"/>
  <c r="BA12" i="15"/>
  <c r="BA13" i="15"/>
  <c r="BA14" i="15"/>
  <c r="BA15" i="15"/>
  <c r="BA16" i="15"/>
  <c r="BA17" i="15"/>
  <c r="BA18" i="15"/>
  <c r="BA20" i="15"/>
  <c r="BA19" i="15"/>
  <c r="BA21" i="15"/>
  <c r="BA22" i="15"/>
  <c r="BA23" i="15"/>
  <c r="BA25" i="15"/>
  <c r="BA26" i="15"/>
  <c r="BA24" i="15"/>
  <c r="BA28" i="15"/>
  <c r="BA27" i="15"/>
  <c r="BA29" i="15"/>
  <c r="BA30" i="15"/>
  <c r="AN10" i="15" s="1"/>
  <c r="BA31" i="15"/>
  <c r="BA32" i="15"/>
  <c r="BA33" i="15"/>
  <c r="BA36" i="15"/>
  <c r="BA34" i="15"/>
  <c r="BA35" i="15"/>
  <c r="BA37" i="15"/>
  <c r="BA39" i="15"/>
  <c r="BA38" i="15"/>
  <c r="BA40" i="15"/>
  <c r="BA42" i="15"/>
  <c r="BA41" i="15"/>
  <c r="BA45" i="15"/>
  <c r="BA44" i="15"/>
  <c r="BA43" i="15"/>
  <c r="BA46" i="15"/>
  <c r="BA48" i="15"/>
  <c r="BA47" i="15"/>
  <c r="BA52" i="15"/>
  <c r="Z41" i="15"/>
  <c r="W37" i="15"/>
  <c r="T24" i="15"/>
  <c r="AP25" i="15"/>
  <c r="U41" i="15"/>
  <c r="U17" i="15"/>
  <c r="Y33" i="15"/>
  <c r="T20" i="15"/>
  <c r="T33" i="15"/>
  <c r="R17" i="15"/>
  <c r="Z19" i="15"/>
  <c r="U19" i="15"/>
  <c r="X25" i="15"/>
  <c r="U34" i="15"/>
  <c r="U13" i="15"/>
  <c r="AO18" i="15"/>
  <c r="AO20" i="15"/>
  <c r="AO33" i="15"/>
  <c r="AN23" i="15"/>
  <c r="AM38" i="15"/>
  <c r="AN16" i="15"/>
  <c r="AO23" i="15"/>
  <c r="AO41" i="15"/>
  <c r="AM19" i="15"/>
  <c r="AO35" i="15"/>
  <c r="Z18" i="15"/>
  <c r="W31" i="15"/>
  <c r="AP32" i="15"/>
  <c r="AN17" i="15"/>
  <c r="W36" i="15"/>
  <c r="T6" i="15"/>
  <c r="Y41" i="15"/>
  <c r="Y17" i="15"/>
  <c r="T34" i="15"/>
  <c r="S31" i="15"/>
  <c r="R19" i="15"/>
  <c r="X18" i="15"/>
  <c r="S25" i="15"/>
  <c r="X30" i="15"/>
  <c r="T39" i="15"/>
  <c r="Y23" i="15"/>
  <c r="U30" i="15"/>
  <c r="U18" i="15"/>
  <c r="X37" i="15"/>
  <c r="Y20" i="15"/>
  <c r="U12" i="15"/>
  <c r="Y22" i="15"/>
  <c r="Y12" i="15"/>
  <c r="Y25" i="15"/>
  <c r="W8" i="15"/>
  <c r="AP29" i="15"/>
  <c r="AP20" i="15"/>
  <c r="AN40" i="15"/>
  <c r="AP26" i="15"/>
  <c r="AM26" i="15"/>
  <c r="AN24" i="15"/>
  <c r="AP22" i="15"/>
  <c r="S18" i="15"/>
  <c r="S30" i="15"/>
  <c r="AO26" i="15"/>
  <c r="Y24" i="15"/>
  <c r="T18" i="15"/>
  <c r="S24" i="15"/>
  <c r="S13" i="15"/>
  <c r="W27" i="15"/>
  <c r="Z32" i="15"/>
  <c r="R18" i="15"/>
  <c r="U38" i="15"/>
  <c r="W30" i="15"/>
  <c r="K30" i="15" s="1"/>
  <c r="C30" i="15" s="1"/>
  <c r="T22" i="15"/>
  <c r="W23" i="15"/>
  <c r="AP17" i="15"/>
  <c r="AM17" i="15"/>
  <c r="AP38" i="15"/>
  <c r="AM16" i="15"/>
  <c r="AM39" i="15"/>
  <c r="AP41" i="15"/>
  <c r="AO22" i="15"/>
  <c r="S28" i="15"/>
  <c r="U24" i="15"/>
  <c r="R25" i="15"/>
  <c r="S33" i="15"/>
  <c r="Y26" i="15"/>
  <c r="S9" i="15"/>
  <c r="U29" i="15"/>
  <c r="R24" i="15"/>
  <c r="W19" i="15"/>
  <c r="R39" i="15"/>
  <c r="U20" i="15"/>
  <c r="X17" i="15"/>
  <c r="Y30" i="15"/>
  <c r="T30" i="15"/>
  <c r="T26" i="15"/>
  <c r="Z23" i="15"/>
  <c r="Z17" i="15"/>
  <c r="R31" i="15"/>
  <c r="U32" i="15"/>
  <c r="T37" i="15"/>
  <c r="W32" i="15"/>
  <c r="Z24" i="15"/>
  <c r="Y19" i="15"/>
  <c r="Z20" i="15"/>
  <c r="AM18" i="15"/>
  <c r="AP23" i="15"/>
  <c r="AN30" i="15"/>
  <c r="AP19" i="15"/>
  <c r="AO25" i="15"/>
  <c r="AM23" i="15"/>
  <c r="AM32" i="15"/>
  <c r="AM31" i="15"/>
  <c r="Y35" i="15"/>
  <c r="X15" i="15"/>
  <c r="AO27" i="15"/>
  <c r="T27" i="15"/>
  <c r="AN15" i="15"/>
  <c r="S15" i="15"/>
  <c r="T35" i="15"/>
  <c r="R21" i="15"/>
  <c r="Y27" i="15"/>
  <c r="AM21" i="15"/>
  <c r="W21" i="15"/>
  <c r="AN28" i="15"/>
  <c r="X28" i="15"/>
  <c r="AN21" i="15"/>
  <c r="S21" i="15"/>
  <c r="R36" i="15"/>
  <c r="X21" i="15"/>
  <c r="AM36" i="15"/>
  <c r="Z15" i="15"/>
  <c r="AO15" i="15"/>
  <c r="T36" i="15"/>
  <c r="T15" i="15"/>
  <c r="Y36" i="15"/>
  <c r="Y15" i="15"/>
  <c r="T21" i="15"/>
  <c r="AO36" i="15"/>
  <c r="Y21" i="15"/>
  <c r="AO21" i="15"/>
  <c r="R15" i="15"/>
  <c r="AM15" i="15"/>
  <c r="W15" i="15"/>
  <c r="U16" i="15"/>
  <c r="U21" i="15"/>
  <c r="S22" i="15"/>
  <c r="Y16" i="15"/>
  <c r="Z21" i="15"/>
  <c r="Y28" i="15"/>
  <c r="Z16" i="15"/>
  <c r="AO16" i="15"/>
  <c r="X22" i="15"/>
  <c r="AP21" i="15"/>
  <c r="AO28" i="15"/>
  <c r="T16" i="15"/>
  <c r="T28" i="15"/>
  <c r="AN22" i="15"/>
  <c r="R16" i="15"/>
  <c r="S37" i="15"/>
  <c r="W16" i="15"/>
  <c r="S17" i="15"/>
  <c r="W17" i="15"/>
  <c r="AM22" i="15"/>
  <c r="R22" i="15"/>
  <c r="T41" i="15"/>
  <c r="S20" i="15"/>
  <c r="U26" i="15"/>
  <c r="R23" i="15"/>
  <c r="Z34" i="15"/>
  <c r="W40" i="15"/>
  <c r="Z22" i="15"/>
  <c r="Y39" i="15"/>
  <c r="T25" i="15"/>
  <c r="R20" i="15"/>
  <c r="X20" i="15"/>
  <c r="Y18" i="15"/>
  <c r="S26" i="15"/>
  <c r="X40" i="15"/>
  <c r="W26" i="15"/>
  <c r="T23" i="15"/>
  <c r="AN20" i="15"/>
  <c r="AO30" i="15"/>
  <c r="AN33" i="15"/>
  <c r="AM20" i="15"/>
  <c r="AO17" i="15"/>
  <c r="X16" i="15"/>
  <c r="S19" i="15"/>
  <c r="U22" i="15"/>
  <c r="AP18" i="15"/>
  <c r="W22" i="15"/>
  <c r="X31" i="15"/>
  <c r="T19" i="15"/>
  <c r="Z25" i="15"/>
  <c r="R38" i="15"/>
  <c r="R26" i="15"/>
  <c r="Z29" i="15"/>
  <c r="K29" i="15" s="1"/>
  <c r="C29" i="15" s="1"/>
  <c r="X23" i="15"/>
  <c r="R32" i="15"/>
  <c r="T31" i="15"/>
  <c r="W20" i="15"/>
  <c r="X33" i="15"/>
  <c r="R37" i="15"/>
  <c r="W24" i="15"/>
  <c r="AM25" i="15"/>
  <c r="AN26" i="15"/>
  <c r="AN25" i="15"/>
  <c r="AO39" i="15"/>
  <c r="AM24" i="15"/>
  <c r="AM40" i="15"/>
  <c r="AN18" i="15"/>
  <c r="AM37" i="15"/>
  <c r="S40" i="15"/>
  <c r="W18" i="15"/>
  <c r="W39" i="15"/>
  <c r="R40" i="15"/>
  <c r="U23" i="15"/>
  <c r="X19" i="15"/>
  <c r="T17" i="15"/>
  <c r="W25" i="15"/>
  <c r="S23" i="15"/>
  <c r="Y34" i="15"/>
  <c r="Z38" i="15"/>
  <c r="X24" i="15"/>
  <c r="U25" i="15"/>
  <c r="X26" i="15"/>
  <c r="S16" i="15"/>
  <c r="W38" i="15"/>
  <c r="Z26" i="15"/>
  <c r="AN19" i="15"/>
  <c r="AP34" i="15"/>
  <c r="AN37" i="15"/>
  <c r="AO24" i="15"/>
  <c r="AO19" i="15"/>
  <c r="AO34" i="15"/>
  <c r="U15" i="15"/>
  <c r="AM41" i="15"/>
  <c r="AP10" i="15"/>
  <c r="AM34" i="15"/>
  <c r="S41" i="15"/>
  <c r="S34" i="15"/>
  <c r="S10" i="15"/>
  <c r="BA58" i="15"/>
  <c r="BA59" i="15"/>
  <c r="AO10" i="15" s="1"/>
  <c r="AN14" i="15"/>
  <c r="AO40" i="15"/>
  <c r="U14" i="15"/>
  <c r="AP27" i="15"/>
  <c r="Z35" i="15"/>
  <c r="K35" i="15" s="1"/>
  <c r="C35" i="15" s="1"/>
  <c r="U27" i="15"/>
  <c r="U35" i="15"/>
  <c r="Z27" i="15"/>
  <c r="AP35" i="15"/>
  <c r="K14" i="15"/>
  <c r="C14" i="15" s="1"/>
  <c r="T10" i="15"/>
  <c r="T14" i="15"/>
  <c r="R33" i="15"/>
  <c r="K22" i="15"/>
  <c r="C22" i="15" s="1"/>
  <c r="K37" i="15"/>
  <c r="C37" i="15" s="1"/>
  <c r="K17" i="15"/>
  <c r="C17" i="15" s="1"/>
  <c r="K31" i="15"/>
  <c r="C31" i="15" s="1"/>
  <c r="K12" i="15"/>
  <c r="C12" i="15" s="1"/>
  <c r="K26" i="15"/>
  <c r="C26" i="15" s="1"/>
  <c r="K13" i="15"/>
  <c r="C13" i="15" s="1"/>
  <c r="B16" i="15"/>
  <c r="A12" i="16"/>
  <c r="K10" i="15"/>
  <c r="C10" i="15" s="1"/>
  <c r="K38" i="15"/>
  <c r="C38" i="15" s="1"/>
  <c r="K23" i="15"/>
  <c r="C23" i="15" s="1"/>
  <c r="K16" i="15"/>
  <c r="C16" i="15" s="1"/>
  <c r="K39" i="15"/>
  <c r="C39" i="15" s="1"/>
  <c r="K40" i="15"/>
  <c r="C40" i="15" s="1"/>
  <c r="K36" i="15"/>
  <c r="C36" i="15" s="1"/>
  <c r="K11" i="15"/>
  <c r="C11" i="15" s="1"/>
  <c r="K32" i="15"/>
  <c r="C32" i="15" s="1"/>
  <c r="K18" i="15"/>
  <c r="C18" i="15" s="1"/>
  <c r="AN41" i="15"/>
  <c r="AO14" i="15"/>
  <c r="K28" i="15"/>
  <c r="C28" i="15" s="1"/>
  <c r="K34" i="15"/>
  <c r="C34" i="15" s="1"/>
  <c r="K19" i="15"/>
  <c r="C19" i="15" s="1"/>
  <c r="K25" i="15"/>
  <c r="C25" i="15" s="1"/>
  <c r="K41" i="15"/>
  <c r="C41" i="15" s="1"/>
  <c r="K20" i="15"/>
  <c r="C20" i="15" s="1"/>
  <c r="K24" i="15"/>
  <c r="C24" i="15" s="1"/>
  <c r="K33" i="15"/>
  <c r="C33" i="15" s="1"/>
  <c r="K7" i="15" l="1"/>
  <c r="C7" i="15" s="1"/>
  <c r="K9" i="15"/>
  <c r="C9" i="15" s="1"/>
  <c r="K6" i="15"/>
  <c r="C6" i="15" s="1"/>
  <c r="K8" i="15"/>
  <c r="C8" i="15" s="1"/>
  <c r="AN7" i="15"/>
  <c r="V23" i="15"/>
  <c r="AA20" i="15"/>
  <c r="AA18" i="15"/>
  <c r="V39" i="15"/>
  <c r="AA10" i="15"/>
  <c r="V38" i="15"/>
  <c r="V13" i="15"/>
  <c r="A9" i="16" s="1"/>
  <c r="M9" i="16" s="1"/>
  <c r="AA32" i="15"/>
  <c r="V28" i="15"/>
  <c r="V17" i="15"/>
  <c r="AA33" i="15"/>
  <c r="V29" i="15"/>
  <c r="V11" i="15"/>
  <c r="AA34" i="15"/>
  <c r="AA25" i="15"/>
  <c r="V7" i="15"/>
  <c r="B7" i="15" s="1"/>
  <c r="V25" i="15"/>
  <c r="A21" i="16" s="1"/>
  <c r="L21" i="16" s="1"/>
  <c r="AA23" i="15"/>
  <c r="V12" i="15"/>
  <c r="AA8" i="15"/>
  <c r="V9" i="15"/>
  <c r="V8" i="15"/>
  <c r="A4" i="16" s="1"/>
  <c r="V10" i="15"/>
  <c r="V18" i="15"/>
  <c r="AA31" i="15"/>
  <c r="AA14" i="15"/>
  <c r="V37" i="15"/>
  <c r="AA40" i="15"/>
  <c r="AA17" i="15"/>
  <c r="AA12" i="15"/>
  <c r="AA6" i="15"/>
  <c r="AA24" i="15"/>
  <c r="V40" i="15"/>
  <c r="AA39" i="15"/>
  <c r="V32" i="15"/>
  <c r="V20" i="15"/>
  <c r="AA37" i="15"/>
  <c r="AA28" i="15"/>
  <c r="V19" i="15"/>
  <c r="V30" i="15"/>
  <c r="A26" i="16" s="1"/>
  <c r="I26" i="16" s="1"/>
  <c r="AA19" i="15"/>
  <c r="V24" i="15"/>
  <c r="V36" i="15"/>
  <c r="A32" i="16" s="1"/>
  <c r="N32" i="16" s="1"/>
  <c r="AA36" i="15"/>
  <c r="AA38" i="15"/>
  <c r="V26" i="15"/>
  <c r="AA26" i="15"/>
  <c r="AA22" i="15"/>
  <c r="V6" i="15"/>
  <c r="A2" i="16" s="1"/>
  <c r="AA41" i="15"/>
  <c r="AA7" i="15"/>
  <c r="AA9" i="15"/>
  <c r="AA11" i="15"/>
  <c r="AA16" i="15"/>
  <c r="AA13" i="15"/>
  <c r="V33" i="15"/>
  <c r="A29" i="16" s="1"/>
  <c r="N29" i="16" s="1"/>
  <c r="AA27" i="15"/>
  <c r="V16" i="15"/>
  <c r="V27" i="15"/>
  <c r="V34" i="15"/>
  <c r="V41" i="15"/>
  <c r="V31" i="15"/>
  <c r="A27" i="16" s="1"/>
  <c r="E27" i="16" s="1"/>
  <c r="V15" i="15"/>
  <c r="V22" i="15"/>
  <c r="V21" i="15"/>
  <c r="AP28" i="15"/>
  <c r="AP6" i="15"/>
  <c r="AA29" i="15"/>
  <c r="AN34" i="15"/>
  <c r="AM30" i="15"/>
  <c r="AM8" i="15"/>
  <c r="AN36" i="15"/>
  <c r="AO12" i="15"/>
  <c r="AP37" i="15"/>
  <c r="AN29" i="15"/>
  <c r="AN12" i="15"/>
  <c r="AO8" i="15"/>
  <c r="A11" i="16"/>
  <c r="B15" i="15"/>
  <c r="AP39" i="15"/>
  <c r="AN32" i="15"/>
  <c r="AM13" i="15"/>
  <c r="AM9" i="15"/>
  <c r="AO7" i="15"/>
  <c r="AN35" i="15"/>
  <c r="AO11" i="15"/>
  <c r="AP40" i="15"/>
  <c r="AM14" i="15"/>
  <c r="AM10" i="15"/>
  <c r="AP33" i="15"/>
  <c r="AN8" i="15"/>
  <c r="AM29" i="15"/>
  <c r="AP36" i="15"/>
  <c r="AP12" i="15"/>
  <c r="AP15" i="15"/>
  <c r="AM27" i="15"/>
  <c r="AM6" i="15"/>
  <c r="AA30" i="15"/>
  <c r="B13" i="15"/>
  <c r="V35" i="15"/>
  <c r="A31" i="16" s="1"/>
  <c r="F31" i="16" s="1"/>
  <c r="AA21" i="15"/>
  <c r="K21" i="15"/>
  <c r="C21" i="15" s="1"/>
  <c r="AO9" i="15"/>
  <c r="AO38" i="15"/>
  <c r="AO32" i="15"/>
  <c r="AO13" i="15"/>
  <c r="AP14" i="15"/>
  <c r="V14" i="15"/>
  <c r="AM12" i="15"/>
  <c r="AP31" i="15"/>
  <c r="AN39" i="15"/>
  <c r="AP8" i="15"/>
  <c r="AM7" i="15"/>
  <c r="AM28" i="15"/>
  <c r="AN27" i="15"/>
  <c r="AO6" i="15"/>
  <c r="AM35" i="15"/>
  <c r="AM11" i="15"/>
  <c r="B21" i="15"/>
  <c r="A17" i="16"/>
  <c r="AO31" i="15"/>
  <c r="AN9" i="15"/>
  <c r="AN13" i="15"/>
  <c r="AN38" i="15"/>
  <c r="AN6" i="15"/>
  <c r="AN11" i="15"/>
  <c r="K15" i="15"/>
  <c r="C15" i="15" s="1"/>
  <c r="AA15" i="15"/>
  <c r="AP9" i="15"/>
  <c r="AP30" i="15"/>
  <c r="AO37" i="15"/>
  <c r="AP13" i="15"/>
  <c r="AP16" i="15"/>
  <c r="AP11" i="15"/>
  <c r="AP7" i="15"/>
  <c r="AM33" i="15"/>
  <c r="K29" i="16" s="1"/>
  <c r="K27" i="15"/>
  <c r="C27" i="15" s="1"/>
  <c r="AA35" i="15"/>
  <c r="B31" i="15"/>
  <c r="N31" i="15" s="1"/>
  <c r="B25" i="15"/>
  <c r="B35" i="15"/>
  <c r="N35" i="15" s="1"/>
  <c r="B30" i="15"/>
  <c r="O30" i="15" s="1"/>
  <c r="B36" i="15"/>
  <c r="N36" i="15" s="1"/>
  <c r="A10" i="16"/>
  <c r="C10" i="16" s="1"/>
  <c r="B14" i="15"/>
  <c r="N14" i="15" s="1"/>
  <c r="B33" i="15"/>
  <c r="N33" i="15" s="1"/>
  <c r="A33" i="16"/>
  <c r="B37" i="15"/>
  <c r="A28" i="16"/>
  <c r="B32" i="15"/>
  <c r="A35" i="16"/>
  <c r="B39" i="15"/>
  <c r="A6" i="16"/>
  <c r="B10" i="15"/>
  <c r="B12" i="15"/>
  <c r="A8" i="16"/>
  <c r="A30" i="16"/>
  <c r="B34" i="15"/>
  <c r="A34" i="16"/>
  <c r="B38" i="15"/>
  <c r="A15" i="16"/>
  <c r="B19" i="15"/>
  <c r="B40" i="15"/>
  <c r="A36" i="16"/>
  <c r="O33" i="15"/>
  <c r="N13" i="15"/>
  <c r="O13" i="15"/>
  <c r="B20" i="15"/>
  <c r="A16" i="16"/>
  <c r="A18" i="16"/>
  <c r="B22" i="15"/>
  <c r="O31" i="15"/>
  <c r="A24" i="16"/>
  <c r="B28" i="15"/>
  <c r="E12" i="16"/>
  <c r="N12" i="16"/>
  <c r="I12" i="16"/>
  <c r="K12" i="16"/>
  <c r="F12" i="16"/>
  <c r="L12" i="16"/>
  <c r="B12" i="16"/>
  <c r="M12" i="16"/>
  <c r="J12" i="16"/>
  <c r="C12" i="16"/>
  <c r="A14" i="16"/>
  <c r="B18" i="15"/>
  <c r="A23" i="16"/>
  <c r="B27" i="15"/>
  <c r="A13" i="16"/>
  <c r="B17" i="15"/>
  <c r="A25" i="16"/>
  <c r="B29" i="15"/>
  <c r="A7" i="16"/>
  <c r="B11" i="15"/>
  <c r="A19" i="16"/>
  <c r="B23" i="15"/>
  <c r="A20" i="16"/>
  <c r="B24" i="15"/>
  <c r="O14" i="15"/>
  <c r="A37" i="16"/>
  <c r="B41" i="15"/>
  <c r="O16" i="15"/>
  <c r="N16" i="15"/>
  <c r="O25" i="15"/>
  <c r="N25" i="15"/>
  <c r="B26" i="15"/>
  <c r="A22" i="16"/>
  <c r="B9" i="15" l="1"/>
  <c r="A5" i="16"/>
  <c r="B8" i="15"/>
  <c r="O8" i="15" s="1"/>
  <c r="B6" i="15"/>
  <c r="N6" i="15" s="1"/>
  <c r="M21" i="16"/>
  <c r="J31" i="16"/>
  <c r="N9" i="16"/>
  <c r="J9" i="16"/>
  <c r="C9" i="16"/>
  <c r="E9" i="16"/>
  <c r="K9" i="16"/>
  <c r="B9" i="16"/>
  <c r="F9" i="16"/>
  <c r="L9" i="16"/>
  <c r="I9" i="16"/>
  <c r="A3" i="16"/>
  <c r="I3" i="16" s="1"/>
  <c r="E31" i="16"/>
  <c r="K31" i="16"/>
  <c r="L31" i="16"/>
  <c r="I31" i="16"/>
  <c r="N31" i="16"/>
  <c r="N21" i="16"/>
  <c r="F21" i="16"/>
  <c r="B21" i="16"/>
  <c r="E21" i="16"/>
  <c r="L26" i="16"/>
  <c r="C21" i="16"/>
  <c r="J26" i="16"/>
  <c r="K21" i="16"/>
  <c r="J21" i="16"/>
  <c r="N26" i="16"/>
  <c r="I21" i="16"/>
  <c r="J27" i="16"/>
  <c r="F27" i="16"/>
  <c r="F26" i="16"/>
  <c r="C26" i="16"/>
  <c r="E26" i="16"/>
  <c r="B26" i="16"/>
  <c r="M26" i="16"/>
  <c r="F29" i="16"/>
  <c r="K26" i="16"/>
  <c r="K32" i="16"/>
  <c r="I32" i="16"/>
  <c r="L32" i="16"/>
  <c r="M27" i="16"/>
  <c r="K27" i="16"/>
  <c r="C32" i="16"/>
  <c r="I27" i="16"/>
  <c r="C27" i="16"/>
  <c r="E32" i="16"/>
  <c r="J32" i="16"/>
  <c r="B27" i="16"/>
  <c r="M32" i="16"/>
  <c r="B32" i="16"/>
  <c r="L27" i="16"/>
  <c r="N27" i="16"/>
  <c r="F32" i="16"/>
  <c r="B29" i="16"/>
  <c r="E10" i="16"/>
  <c r="M31" i="16"/>
  <c r="I29" i="16"/>
  <c r="M29" i="16"/>
  <c r="J29" i="16"/>
  <c r="L29" i="16"/>
  <c r="C31" i="16"/>
  <c r="B31" i="16"/>
  <c r="E29" i="16"/>
  <c r="C29" i="16"/>
  <c r="J10" i="16"/>
  <c r="I10" i="16"/>
  <c r="B10" i="16"/>
  <c r="M10" i="16"/>
  <c r="K10" i="16"/>
  <c r="M17" i="16"/>
  <c r="F17" i="16"/>
  <c r="K17" i="16"/>
  <c r="E17" i="16"/>
  <c r="C17" i="16"/>
  <c r="N17" i="16"/>
  <c r="J17" i="16"/>
  <c r="L17" i="16"/>
  <c r="B17" i="16"/>
  <c r="I17" i="16"/>
  <c r="O21" i="15"/>
  <c r="N21" i="15"/>
  <c r="N15" i="15"/>
  <c r="O15" i="15"/>
  <c r="F10" i="16"/>
  <c r="J11" i="16"/>
  <c r="K11" i="16"/>
  <c r="N11" i="16"/>
  <c r="C11" i="16"/>
  <c r="B11" i="16"/>
  <c r="I11" i="16"/>
  <c r="F11" i="16"/>
  <c r="M11" i="16"/>
  <c r="L11" i="16"/>
  <c r="E11" i="16"/>
  <c r="N10" i="16"/>
  <c r="N30" i="15"/>
  <c r="O36" i="15"/>
  <c r="O35" i="15"/>
  <c r="L10" i="16"/>
  <c r="E22" i="16"/>
  <c r="N22" i="16"/>
  <c r="F22" i="16"/>
  <c r="L22" i="16"/>
  <c r="B22" i="16"/>
  <c r="C22" i="16"/>
  <c r="I22" i="16"/>
  <c r="M22" i="16"/>
  <c r="J22" i="16"/>
  <c r="K22" i="16"/>
  <c r="AE25" i="15"/>
  <c r="AK25" i="15"/>
  <c r="AD25" i="15"/>
  <c r="AB25" i="15"/>
  <c r="AC25" i="15"/>
  <c r="AB16" i="15"/>
  <c r="AE16" i="15"/>
  <c r="AK16" i="15"/>
  <c r="AD16" i="15"/>
  <c r="AC16" i="15"/>
  <c r="AD14" i="15"/>
  <c r="AC14" i="15"/>
  <c r="AB14" i="15"/>
  <c r="AE14" i="15"/>
  <c r="AK14" i="15"/>
  <c r="N23" i="15"/>
  <c r="O23" i="15"/>
  <c r="O29" i="15"/>
  <c r="N29" i="15"/>
  <c r="N13" i="16"/>
  <c r="J13" i="16"/>
  <c r="L13" i="16"/>
  <c r="I13" i="16"/>
  <c r="F13" i="16"/>
  <c r="E13" i="16"/>
  <c r="K13" i="16"/>
  <c r="B13" i="16"/>
  <c r="M13" i="16"/>
  <c r="C13" i="16"/>
  <c r="O18" i="15"/>
  <c r="N18" i="15"/>
  <c r="N28" i="15"/>
  <c r="O28" i="15"/>
  <c r="K4" i="16"/>
  <c r="C4" i="16"/>
  <c r="B4" i="16"/>
  <c r="N4" i="16"/>
  <c r="L4" i="16"/>
  <c r="M4" i="16"/>
  <c r="I4" i="16"/>
  <c r="F4" i="16"/>
  <c r="E4" i="16"/>
  <c r="J4" i="16"/>
  <c r="N20" i="15"/>
  <c r="O20" i="15"/>
  <c r="F15" i="16"/>
  <c r="M15" i="16"/>
  <c r="I15" i="16"/>
  <c r="J15" i="16"/>
  <c r="L15" i="16"/>
  <c r="C15" i="16"/>
  <c r="B15" i="16"/>
  <c r="N15" i="16"/>
  <c r="E15" i="16"/>
  <c r="K15" i="16"/>
  <c r="C34" i="16"/>
  <c r="L34" i="16"/>
  <c r="M34" i="16"/>
  <c r="N34" i="16"/>
  <c r="J34" i="16"/>
  <c r="E34" i="16"/>
  <c r="I34" i="16"/>
  <c r="K34" i="16"/>
  <c r="F34" i="16"/>
  <c r="B34" i="16"/>
  <c r="N30" i="16"/>
  <c r="F30" i="16"/>
  <c r="C30" i="16"/>
  <c r="J30" i="16"/>
  <c r="M30" i="16"/>
  <c r="I30" i="16"/>
  <c r="L30" i="16"/>
  <c r="E30" i="16"/>
  <c r="B30" i="16"/>
  <c r="K30" i="16"/>
  <c r="N10" i="15"/>
  <c r="O10" i="15"/>
  <c r="N32" i="15"/>
  <c r="O32" i="15"/>
  <c r="N26" i="15"/>
  <c r="O26" i="15"/>
  <c r="L19" i="16"/>
  <c r="M19" i="16"/>
  <c r="I19" i="16"/>
  <c r="J19" i="16"/>
  <c r="N19" i="16"/>
  <c r="C19" i="16"/>
  <c r="E19" i="16"/>
  <c r="B19" i="16"/>
  <c r="K19" i="16"/>
  <c r="F19" i="16"/>
  <c r="B14" i="16"/>
  <c r="L14" i="16"/>
  <c r="M14" i="16"/>
  <c r="C14" i="16"/>
  <c r="F14" i="16"/>
  <c r="E14" i="16"/>
  <c r="N14" i="16"/>
  <c r="K14" i="16"/>
  <c r="J14" i="16"/>
  <c r="I14" i="16"/>
  <c r="E24" i="16"/>
  <c r="K24" i="16"/>
  <c r="B24" i="16"/>
  <c r="N24" i="16"/>
  <c r="C24" i="16"/>
  <c r="J24" i="16"/>
  <c r="L24" i="16"/>
  <c r="I24" i="16"/>
  <c r="M24" i="16"/>
  <c r="F24" i="16"/>
  <c r="AC31" i="15"/>
  <c r="AB31" i="15"/>
  <c r="AK31" i="15"/>
  <c r="AD31" i="15"/>
  <c r="AE31" i="15"/>
  <c r="N22" i="15"/>
  <c r="O22" i="15"/>
  <c r="K36" i="16"/>
  <c r="C36" i="16"/>
  <c r="I36" i="16"/>
  <c r="F36" i="16"/>
  <c r="J36" i="16"/>
  <c r="L36" i="16"/>
  <c r="N36" i="16"/>
  <c r="E36" i="16"/>
  <c r="B36" i="16"/>
  <c r="M36" i="16"/>
  <c r="O7" i="15"/>
  <c r="N7" i="15"/>
  <c r="I6" i="16"/>
  <c r="J6" i="16"/>
  <c r="N6" i="16"/>
  <c r="F6" i="16"/>
  <c r="M6" i="16"/>
  <c r="B6" i="16"/>
  <c r="C6" i="16"/>
  <c r="K6" i="16"/>
  <c r="E6" i="16"/>
  <c r="L6" i="16"/>
  <c r="I28" i="16"/>
  <c r="L28" i="16"/>
  <c r="N28" i="16"/>
  <c r="F28" i="16"/>
  <c r="J28" i="16"/>
  <c r="M28" i="16"/>
  <c r="B28" i="16"/>
  <c r="C28" i="16"/>
  <c r="E28" i="16"/>
  <c r="K28" i="16"/>
  <c r="O41" i="15"/>
  <c r="N41" i="15"/>
  <c r="N24" i="15"/>
  <c r="O24" i="15"/>
  <c r="N11" i="15"/>
  <c r="O11" i="15"/>
  <c r="C25" i="16"/>
  <c r="F25" i="16"/>
  <c r="B25" i="16"/>
  <c r="N25" i="16"/>
  <c r="M25" i="16"/>
  <c r="L25" i="16"/>
  <c r="K25" i="16"/>
  <c r="J25" i="16"/>
  <c r="E25" i="16"/>
  <c r="I25" i="16"/>
  <c r="AC35" i="15"/>
  <c r="AK35" i="15"/>
  <c r="AE35" i="15"/>
  <c r="AD35" i="15"/>
  <c r="AB35" i="15"/>
  <c r="O27" i="15"/>
  <c r="N27" i="15"/>
  <c r="I18" i="16"/>
  <c r="C18" i="16"/>
  <c r="M18" i="16"/>
  <c r="E18" i="16"/>
  <c r="B18" i="16"/>
  <c r="K18" i="16"/>
  <c r="N18" i="16"/>
  <c r="L18" i="16"/>
  <c r="J18" i="16"/>
  <c r="F18" i="16"/>
  <c r="AE13" i="15"/>
  <c r="AB13" i="15"/>
  <c r="AD13" i="15"/>
  <c r="AC13" i="15"/>
  <c r="AK13" i="15"/>
  <c r="N40" i="15"/>
  <c r="O40" i="15"/>
  <c r="N8" i="16"/>
  <c r="L8" i="16"/>
  <c r="E8" i="16"/>
  <c r="C8" i="16"/>
  <c r="K8" i="16"/>
  <c r="M8" i="16"/>
  <c r="I8" i="16"/>
  <c r="F8" i="16"/>
  <c r="J8" i="16"/>
  <c r="B8" i="16"/>
  <c r="N39" i="15"/>
  <c r="O39" i="15"/>
  <c r="O37" i="15"/>
  <c r="N37" i="15"/>
  <c r="AK36" i="15"/>
  <c r="AE36" i="15"/>
  <c r="AB36" i="15"/>
  <c r="AC36" i="15"/>
  <c r="AD36" i="15"/>
  <c r="AD30" i="15"/>
  <c r="AC30" i="15"/>
  <c r="AE30" i="15"/>
  <c r="AK30" i="15"/>
  <c r="AB30" i="15"/>
  <c r="N37" i="16"/>
  <c r="J37" i="16"/>
  <c r="F37" i="16"/>
  <c r="E37" i="16"/>
  <c r="I37" i="16"/>
  <c r="L37" i="16"/>
  <c r="B37" i="16"/>
  <c r="C37" i="16"/>
  <c r="K37" i="16"/>
  <c r="M37" i="16"/>
  <c r="F20" i="16"/>
  <c r="E20" i="16"/>
  <c r="N20" i="16"/>
  <c r="J20" i="16"/>
  <c r="M20" i="16"/>
  <c r="K20" i="16"/>
  <c r="L20" i="16"/>
  <c r="C20" i="16"/>
  <c r="I20" i="16"/>
  <c r="B20" i="16"/>
  <c r="F7" i="16"/>
  <c r="I7" i="16"/>
  <c r="L7" i="16"/>
  <c r="N7" i="16"/>
  <c r="E7" i="16"/>
  <c r="K7" i="16"/>
  <c r="J7" i="16"/>
  <c r="B7" i="16"/>
  <c r="C7" i="16"/>
  <c r="M7" i="16"/>
  <c r="O17" i="15"/>
  <c r="N17" i="15"/>
  <c r="J23" i="16"/>
  <c r="F23" i="16"/>
  <c r="M23" i="16"/>
  <c r="B23" i="16"/>
  <c r="E23" i="16"/>
  <c r="C23" i="16"/>
  <c r="I23" i="16"/>
  <c r="L23" i="16"/>
  <c r="N23" i="16"/>
  <c r="K23" i="16"/>
  <c r="C16" i="16"/>
  <c r="F16" i="16"/>
  <c r="K16" i="16"/>
  <c r="B16" i="16"/>
  <c r="L16" i="16"/>
  <c r="N16" i="16"/>
  <c r="I16" i="16"/>
  <c r="J16" i="16"/>
  <c r="E16" i="16"/>
  <c r="M16" i="16"/>
  <c r="AE33" i="15"/>
  <c r="AK33" i="15"/>
  <c r="AD33" i="15"/>
  <c r="AC33" i="15"/>
  <c r="AB33" i="15"/>
  <c r="O19" i="15"/>
  <c r="N19" i="15"/>
  <c r="N38" i="15"/>
  <c r="O38" i="15"/>
  <c r="N34" i="15"/>
  <c r="O34" i="15"/>
  <c r="N12" i="15"/>
  <c r="O12" i="15"/>
  <c r="M35" i="16"/>
  <c r="L35" i="16"/>
  <c r="N35" i="16"/>
  <c r="F35" i="16"/>
  <c r="C35" i="16"/>
  <c r="K35" i="16"/>
  <c r="E35" i="16"/>
  <c r="B35" i="16"/>
  <c r="J35" i="16"/>
  <c r="I35" i="16"/>
  <c r="F33" i="16"/>
  <c r="C33" i="16"/>
  <c r="K33" i="16"/>
  <c r="N33" i="16"/>
  <c r="B33" i="16"/>
  <c r="I33" i="16"/>
  <c r="L33" i="16"/>
  <c r="M33" i="16"/>
  <c r="E33" i="16"/>
  <c r="J33" i="16"/>
  <c r="C2" i="16"/>
  <c r="B2" i="16"/>
  <c r="L2" i="16"/>
  <c r="I2" i="16"/>
  <c r="F2" i="16"/>
  <c r="J2" i="16"/>
  <c r="K2" i="16"/>
  <c r="N2" i="16"/>
  <c r="M2" i="16"/>
  <c r="E2" i="16"/>
  <c r="O6" i="15" l="1"/>
  <c r="F5" i="16"/>
  <c r="B5" i="16"/>
  <c r="I5" i="16"/>
  <c r="M5" i="16"/>
  <c r="K5" i="16"/>
  <c r="E5" i="16"/>
  <c r="C5" i="16"/>
  <c r="L5" i="16"/>
  <c r="N5" i="16"/>
  <c r="J5" i="16"/>
  <c r="O9" i="15"/>
  <c r="N9" i="15"/>
  <c r="AE9" i="15" s="1"/>
  <c r="N8" i="15"/>
  <c r="AK8" i="15" s="1"/>
  <c r="B3" i="16"/>
  <c r="C3" i="16"/>
  <c r="K3" i="16"/>
  <c r="N3" i="16"/>
  <c r="J3" i="16"/>
  <c r="F3" i="16"/>
  <c r="L3" i="16"/>
  <c r="E3" i="16"/>
  <c r="M3" i="16"/>
  <c r="AE15" i="15"/>
  <c r="AD15" i="15"/>
  <c r="AC15" i="15"/>
  <c r="AK15" i="15"/>
  <c r="AB15" i="15"/>
  <c r="AE21" i="15"/>
  <c r="AD21" i="15"/>
  <c r="AK21" i="15"/>
  <c r="AB21" i="15"/>
  <c r="AC21" i="15"/>
  <c r="AC19" i="15"/>
  <c r="AB19" i="15"/>
  <c r="AE19" i="15"/>
  <c r="AD19" i="15"/>
  <c r="AK19" i="15"/>
  <c r="AE37" i="15"/>
  <c r="AK37" i="15"/>
  <c r="AD37" i="15"/>
  <c r="AC37" i="15"/>
  <c r="AB37" i="15"/>
  <c r="AC7" i="15"/>
  <c r="AK7" i="15"/>
  <c r="AB7" i="15"/>
  <c r="AD7" i="15"/>
  <c r="AE7" i="15"/>
  <c r="AK32" i="15"/>
  <c r="AE32" i="15"/>
  <c r="AB32" i="15"/>
  <c r="AD32" i="15"/>
  <c r="AC32" i="15"/>
  <c r="AD34" i="15"/>
  <c r="AC34" i="15"/>
  <c r="AK34" i="15"/>
  <c r="AE34" i="15"/>
  <c r="AB34" i="15"/>
  <c r="AK40" i="15"/>
  <c r="AE40" i="15"/>
  <c r="AB40" i="15"/>
  <c r="AD40" i="15"/>
  <c r="AC40" i="15"/>
  <c r="AC27" i="15"/>
  <c r="AB27" i="15"/>
  <c r="AE27" i="15"/>
  <c r="AD27" i="15"/>
  <c r="AK27" i="15"/>
  <c r="AK24" i="15"/>
  <c r="AE24" i="15"/>
  <c r="AB24" i="15"/>
  <c r="AD24" i="15"/>
  <c r="AC24" i="15"/>
  <c r="AD22" i="15"/>
  <c r="AC22" i="15"/>
  <c r="AB22" i="15"/>
  <c r="AE22" i="15"/>
  <c r="AK22" i="15"/>
  <c r="AE17" i="15"/>
  <c r="AK17" i="15"/>
  <c r="AD17" i="15"/>
  <c r="AB17" i="15"/>
  <c r="AC17" i="15"/>
  <c r="AE41" i="15"/>
  <c r="AK41" i="15"/>
  <c r="AD41" i="15"/>
  <c r="AB41" i="15"/>
  <c r="AC41" i="15"/>
  <c r="AD26" i="15"/>
  <c r="AC26" i="15"/>
  <c r="AK26" i="15"/>
  <c r="AB26" i="15"/>
  <c r="AE26" i="15"/>
  <c r="AD10" i="15"/>
  <c r="AC10" i="15"/>
  <c r="AK10" i="15"/>
  <c r="AE10" i="15"/>
  <c r="AB10" i="15"/>
  <c r="AK20" i="15"/>
  <c r="AE20" i="15"/>
  <c r="AB20" i="15"/>
  <c r="AD20" i="15"/>
  <c r="AC20" i="15"/>
  <c r="AB28" i="15"/>
  <c r="AE28" i="15"/>
  <c r="AK28" i="15"/>
  <c r="AC28" i="15"/>
  <c r="AD28" i="15"/>
  <c r="AC23" i="15"/>
  <c r="AK23" i="15"/>
  <c r="AB23" i="15"/>
  <c r="AE23" i="15"/>
  <c r="AD23" i="15"/>
  <c r="AK12" i="15"/>
  <c r="AE12" i="15"/>
  <c r="AB12" i="15"/>
  <c r="AD12" i="15"/>
  <c r="AC12" i="15"/>
  <c r="AD38" i="15"/>
  <c r="AC38" i="15"/>
  <c r="AE38" i="15"/>
  <c r="AK38" i="15"/>
  <c r="AB38" i="15"/>
  <c r="AC39" i="15"/>
  <c r="AK39" i="15"/>
  <c r="AB39" i="15"/>
  <c r="AD39" i="15"/>
  <c r="AE39" i="15"/>
  <c r="AC11" i="15"/>
  <c r="AK11" i="15"/>
  <c r="AE11" i="15"/>
  <c r="AD11" i="15"/>
  <c r="AB11" i="15"/>
  <c r="AD18" i="15"/>
  <c r="AC18" i="15"/>
  <c r="AK18" i="15"/>
  <c r="AB18" i="15"/>
  <c r="AE18" i="15"/>
  <c r="AE29" i="15"/>
  <c r="AK29" i="15"/>
  <c r="AD29" i="15"/>
  <c r="AC29" i="15"/>
  <c r="AB29" i="15"/>
  <c r="AD6" i="15"/>
  <c r="AB6" i="15"/>
  <c r="AE6" i="15"/>
  <c r="AC6" i="15"/>
  <c r="AK6" i="15"/>
  <c r="AC9" i="15" l="1"/>
  <c r="AD9" i="15"/>
  <c r="AK9" i="15"/>
  <c r="AL6" i="15" s="1"/>
  <c r="AB9" i="15"/>
  <c r="AE8" i="15"/>
  <c r="AD8" i="15"/>
  <c r="BM109" i="15" s="1"/>
  <c r="AU20" i="15"/>
  <c r="AU19" i="15"/>
  <c r="AU17" i="15"/>
  <c r="AU21" i="15"/>
  <c r="AU25" i="15"/>
  <c r="AB8" i="15"/>
  <c r="AU24" i="15"/>
  <c r="I31" i="1" s="1"/>
  <c r="AU22" i="15"/>
  <c r="P31" i="1" s="1"/>
  <c r="AC3" i="7" s="1"/>
  <c r="AU14" i="15"/>
  <c r="AU18" i="15"/>
  <c r="AU23" i="15"/>
  <c r="AC8" i="15"/>
  <c r="AU15" i="15"/>
  <c r="AU16" i="15"/>
  <c r="AL15" i="15"/>
  <c r="AL21" i="15"/>
  <c r="AL36" i="15"/>
  <c r="AL16" i="15"/>
  <c r="AL23" i="15"/>
  <c r="AL28" i="15"/>
  <c r="AL13" i="15"/>
  <c r="AL17" i="15"/>
  <c r="AL24" i="15"/>
  <c r="AL37" i="15"/>
  <c r="AL11" i="15"/>
  <c r="AL30" i="15"/>
  <c r="AL41" i="15"/>
  <c r="AL27" i="15"/>
  <c r="AL25" i="15"/>
  <c r="AL39" i="15"/>
  <c r="AL10" i="15"/>
  <c r="AL40" i="15"/>
  <c r="AL34" i="15"/>
  <c r="AL32" i="15"/>
  <c r="AL14" i="15"/>
  <c r="AL29" i="15"/>
  <c r="AL18" i="15"/>
  <c r="AL38" i="15"/>
  <c r="AL12" i="15"/>
  <c r="AL20" i="15"/>
  <c r="AL26" i="15"/>
  <c r="AL35" i="15"/>
  <c r="AL22" i="15"/>
  <c r="AL33" i="15"/>
  <c r="AL31" i="15"/>
  <c r="AL19" i="15"/>
  <c r="BE92" i="15" l="1"/>
  <c r="AL8" i="15"/>
  <c r="AL7" i="15"/>
  <c r="P29" i="1"/>
  <c r="Y3" i="7" s="1"/>
  <c r="H30" i="1"/>
  <c r="Z3" i="7" s="1"/>
  <c r="AL9" i="15"/>
  <c r="BH57" i="15"/>
  <c r="BM115" i="15"/>
  <c r="BH67" i="15"/>
  <c r="BC109" i="15"/>
  <c r="BE109" i="15"/>
  <c r="BL109" i="15"/>
  <c r="BK109" i="15"/>
  <c r="BB69" i="15"/>
  <c r="BD118" i="15"/>
  <c r="BB119" i="15"/>
  <c r="BJ109" i="15"/>
  <c r="BF63" i="15"/>
  <c r="BK89" i="15"/>
  <c r="BD59" i="15"/>
  <c r="BF81" i="15"/>
  <c r="BK123" i="15"/>
  <c r="BC58" i="15"/>
  <c r="BL43" i="15"/>
  <c r="BL81" i="15"/>
  <c r="BF73" i="15"/>
  <c r="BG126" i="15"/>
  <c r="BF106" i="15"/>
  <c r="BJ81" i="15"/>
  <c r="BG101" i="15"/>
  <c r="BI101" i="15"/>
  <c r="BB79" i="15"/>
  <c r="BK81" i="15"/>
  <c r="BJ108" i="15"/>
  <c r="BE65" i="15"/>
  <c r="BM68" i="15"/>
  <c r="BD81" i="15"/>
  <c r="BF65" i="15"/>
  <c r="BC69" i="15"/>
  <c r="BI22" i="15"/>
  <c r="BL32" i="15"/>
  <c r="AI34" i="15" s="1"/>
  <c r="BC37" i="15"/>
  <c r="BM42" i="15"/>
  <c r="BD48" i="15"/>
  <c r="BH51" i="15"/>
  <c r="BG52" i="15"/>
  <c r="BK54" i="15"/>
  <c r="BL125" i="15"/>
  <c r="BE60" i="15"/>
  <c r="BJ98" i="15"/>
  <c r="BE59" i="15"/>
  <c r="BB120" i="15"/>
  <c r="BI60" i="15"/>
  <c r="BF98" i="15"/>
  <c r="BC59" i="15"/>
  <c r="BD114" i="15"/>
  <c r="BC122" i="15"/>
  <c r="BI76" i="15"/>
  <c r="BL119" i="15"/>
  <c r="BM111" i="15"/>
  <c r="BG100" i="15"/>
  <c r="BL90" i="15"/>
  <c r="BG122" i="15"/>
  <c r="BE76" i="15"/>
  <c r="BG87" i="15"/>
  <c r="BE119" i="15"/>
  <c r="BG115" i="15"/>
  <c r="BE66" i="15"/>
  <c r="BL97" i="15"/>
  <c r="BJ79" i="15"/>
  <c r="BG61" i="15"/>
  <c r="BF95" i="15"/>
  <c r="BB104" i="15"/>
  <c r="BJ74" i="15"/>
  <c r="BM92" i="15"/>
  <c r="BL106" i="15"/>
  <c r="BM78" i="15"/>
  <c r="BJ91" i="15"/>
  <c r="BF86" i="15"/>
  <c r="BH58" i="15"/>
  <c r="AH10" i="15" s="1"/>
  <c r="BE88" i="15"/>
  <c r="BI116" i="15"/>
  <c r="BD68" i="15"/>
  <c r="BG96" i="15"/>
  <c r="BC124" i="15"/>
  <c r="BC105" i="15"/>
  <c r="BH71" i="15"/>
  <c r="BK118" i="15"/>
  <c r="BK99" i="15"/>
  <c r="BD62" i="15"/>
  <c r="BG79" i="15"/>
  <c r="BB61" i="15"/>
  <c r="BF113" i="15"/>
  <c r="BK104" i="15"/>
  <c r="BM74" i="15"/>
  <c r="BM72" i="15"/>
  <c r="BD106" i="15"/>
  <c r="BE78" i="15"/>
  <c r="BH80" i="15"/>
  <c r="BI86" i="15"/>
  <c r="BF58" i="15"/>
  <c r="AH14" i="15" s="1"/>
  <c r="BF102" i="15"/>
  <c r="BG116" i="15"/>
  <c r="BG68" i="15"/>
  <c r="BD89" i="15"/>
  <c r="BK124" i="15"/>
  <c r="BB105" i="15"/>
  <c r="BH82" i="15"/>
  <c r="BI118" i="15"/>
  <c r="BI99" i="15"/>
  <c r="BF117" i="15"/>
  <c r="BI126" i="15"/>
  <c r="BB57" i="15"/>
  <c r="BF123" i="15"/>
  <c r="BJ63" i="15"/>
  <c r="BJ69" i="15"/>
  <c r="BI24" i="15"/>
  <c r="BJ33" i="15"/>
  <c r="BL38" i="15"/>
  <c r="BJ43" i="15"/>
  <c r="BK49" i="15"/>
  <c r="BD51" i="15"/>
  <c r="BH53" i="15"/>
  <c r="BE54" i="15"/>
  <c r="BH125" i="15"/>
  <c r="BI93" i="15"/>
  <c r="BE98" i="15"/>
  <c r="BF112" i="15"/>
  <c r="BC125" i="15"/>
  <c r="BJ60" i="15"/>
  <c r="BL98" i="15"/>
  <c r="BM112" i="15"/>
  <c r="BM114" i="15"/>
  <c r="BM122" i="15"/>
  <c r="BG76" i="15"/>
  <c r="BM119" i="15"/>
  <c r="BJ111" i="15"/>
  <c r="BM100" i="15"/>
  <c r="BK90" i="15"/>
  <c r="BE94" i="15"/>
  <c r="BK76" i="15"/>
  <c r="BL75" i="15"/>
  <c r="BC119" i="15"/>
  <c r="BL115" i="15"/>
  <c r="BI111" i="15"/>
  <c r="BH97" i="15"/>
  <c r="BE79" i="15"/>
  <c r="BI61" i="15"/>
  <c r="BK95" i="15"/>
  <c r="BI104" i="15"/>
  <c r="BE74" i="15"/>
  <c r="BG92" i="15"/>
  <c r="BH106" i="15"/>
  <c r="BL78" i="15"/>
  <c r="BM91" i="15"/>
  <c r="BL86" i="15"/>
  <c r="BM58" i="15"/>
  <c r="BF88" i="15"/>
  <c r="BL116" i="15"/>
  <c r="BC68" i="15"/>
  <c r="BE96" i="15"/>
  <c r="BB124" i="15"/>
  <c r="BM105" i="15"/>
  <c r="BK71" i="15"/>
  <c r="BC118" i="15"/>
  <c r="BG99" i="15"/>
  <c r="BG62" i="15"/>
  <c r="BC79" i="15"/>
  <c r="BL95" i="15"/>
  <c r="BL113" i="15"/>
  <c r="BC104" i="15"/>
  <c r="BC92" i="15"/>
  <c r="BE72" i="15"/>
  <c r="BJ106" i="15"/>
  <c r="BB91" i="15"/>
  <c r="BM80" i="15"/>
  <c r="BH86" i="15"/>
  <c r="BK88" i="15"/>
  <c r="BE102" i="15"/>
  <c r="BD116" i="15"/>
  <c r="BH96" i="15"/>
  <c r="BH89" i="15"/>
  <c r="BG124" i="15"/>
  <c r="BJ71" i="15"/>
  <c r="BM82" i="15"/>
  <c r="BG118" i="15"/>
  <c r="BM62" i="15"/>
  <c r="BH117" i="15"/>
  <c r="BE126" i="15"/>
  <c r="BE57" i="15"/>
  <c r="BB123" i="15"/>
  <c r="BL63" i="15"/>
  <c r="BL69" i="15"/>
  <c r="BB67" i="15"/>
  <c r="BH65" i="15"/>
  <c r="BL108" i="15"/>
  <c r="BI26" i="15"/>
  <c r="BL34" i="15"/>
  <c r="AG33" i="15" s="1"/>
  <c r="BC39" i="15"/>
  <c r="BE44" i="15"/>
  <c r="BM49" i="15"/>
  <c r="BL52" i="15"/>
  <c r="BJ53" i="15"/>
  <c r="BB55" i="15"/>
  <c r="BM125" i="15"/>
  <c r="BG93" i="15"/>
  <c r="BD103" i="15"/>
  <c r="BJ112" i="15"/>
  <c r="BJ77" i="15"/>
  <c r="BL93" i="15"/>
  <c r="BK98" i="15"/>
  <c r="BK112" i="15"/>
  <c r="BI107" i="15"/>
  <c r="BE122" i="15"/>
  <c r="BB87" i="15"/>
  <c r="BD115" i="15"/>
  <c r="BD111" i="15"/>
  <c r="BC114" i="15"/>
  <c r="BG90" i="15"/>
  <c r="BF94" i="15"/>
  <c r="BC76" i="15"/>
  <c r="BH75" i="15"/>
  <c r="BG119" i="15"/>
  <c r="BJ115" i="15"/>
  <c r="BG111" i="15"/>
  <c r="BF97" i="15"/>
  <c r="BL79" i="15"/>
  <c r="BK61" i="15"/>
  <c r="BI113" i="15"/>
  <c r="BG104" i="15"/>
  <c r="BG74" i="15"/>
  <c r="BD72" i="15"/>
  <c r="BE106" i="15"/>
  <c r="BD78" i="15"/>
  <c r="BF80" i="15"/>
  <c r="BM86" i="15"/>
  <c r="BD58" i="15"/>
  <c r="BC102" i="15"/>
  <c r="BC116" i="15"/>
  <c r="BH68" i="15"/>
  <c r="BE89" i="15"/>
  <c r="BI124" i="15"/>
  <c r="BD105" i="15"/>
  <c r="BI82" i="15"/>
  <c r="BJ118" i="15"/>
  <c r="BJ99" i="15"/>
  <c r="BG117" i="15"/>
  <c r="BH79" i="15"/>
  <c r="BI95" i="15"/>
  <c r="BG113" i="15"/>
  <c r="BD104" i="15"/>
  <c r="BH92" i="15"/>
  <c r="BK72" i="15"/>
  <c r="BB106" i="15"/>
  <c r="BG91" i="15"/>
  <c r="BI80" i="15"/>
  <c r="BK86" i="15"/>
  <c r="BJ88" i="15"/>
  <c r="BI102" i="15"/>
  <c r="BM116" i="15"/>
  <c r="BD96" i="15"/>
  <c r="BJ89" i="15"/>
  <c r="BE124" i="15"/>
  <c r="BM71" i="15"/>
  <c r="BF82" i="15"/>
  <c r="BB118" i="15"/>
  <c r="BB62" i="15"/>
  <c r="BE117" i="15"/>
  <c r="BM126" i="15"/>
  <c r="BM57" i="15"/>
  <c r="BM64" i="15"/>
  <c r="BD63" i="15"/>
  <c r="BI69" i="15"/>
  <c r="BM70" i="15"/>
  <c r="BC65" i="15"/>
  <c r="BK108" i="15"/>
  <c r="BI73" i="15"/>
  <c r="BC126" i="15"/>
  <c r="BJ57" i="15"/>
  <c r="AF41" i="15" s="1"/>
  <c r="BJ123" i="15"/>
  <c r="BH63" i="15"/>
  <c r="BF28" i="15"/>
  <c r="BC32" i="15"/>
  <c r="BI39" i="15"/>
  <c r="BD45" i="15"/>
  <c r="BD50" i="15"/>
  <c r="BI52" i="15"/>
  <c r="BH54" i="15"/>
  <c r="BF55" i="15"/>
  <c r="BE77" i="15"/>
  <c r="BK93" i="15"/>
  <c r="BB103" i="15"/>
  <c r="BM56" i="15"/>
  <c r="BM77" i="15"/>
  <c r="BE121" i="15"/>
  <c r="BG103" i="15"/>
  <c r="BE112" i="15"/>
  <c r="BD107" i="15"/>
  <c r="BB94" i="15"/>
  <c r="BM87" i="15"/>
  <c r="BI115" i="15"/>
  <c r="BJ97" i="15"/>
  <c r="BH114" i="15"/>
  <c r="BE90" i="15"/>
  <c r="BJ94" i="15"/>
  <c r="BF87" i="15"/>
  <c r="BG75" i="15"/>
  <c r="BJ119" i="15"/>
  <c r="BJ66" i="15"/>
  <c r="BB111" i="15"/>
  <c r="BK97" i="15"/>
  <c r="BM79" i="15"/>
  <c r="BL61" i="15"/>
  <c r="BM113" i="15"/>
  <c r="BM104" i="15"/>
  <c r="BK74" i="15"/>
  <c r="BL72" i="15"/>
  <c r="BI106" i="15"/>
  <c r="BK78" i="15"/>
  <c r="BB80" i="15"/>
  <c r="BE86" i="15"/>
  <c r="BL58" i="15"/>
  <c r="BB102" i="15"/>
  <c r="BH116" i="15"/>
  <c r="BI68" i="15"/>
  <c r="BG89" i="15"/>
  <c r="BF124" i="15"/>
  <c r="BE105" i="15"/>
  <c r="BJ82" i="15"/>
  <c r="BF118" i="15"/>
  <c r="BF99" i="15"/>
  <c r="BB97" i="15"/>
  <c r="BD61" i="15"/>
  <c r="BC95" i="15"/>
  <c r="BH113" i="15"/>
  <c r="BL74" i="15"/>
  <c r="BG7" i="15"/>
  <c r="BJ29" i="15"/>
  <c r="BD35" i="15"/>
  <c r="BI41" i="15"/>
  <c r="BB45" i="15"/>
  <c r="BG50" i="15"/>
  <c r="BC53" i="15"/>
  <c r="BB54" i="15"/>
  <c r="BE56" i="15"/>
  <c r="BH77" i="15"/>
  <c r="BB121" i="15"/>
  <c r="BF103" i="15"/>
  <c r="BB56" i="15"/>
  <c r="BD83" i="15"/>
  <c r="BJ121" i="15"/>
  <c r="BF110" i="15"/>
  <c r="BI85" i="15"/>
  <c r="BH107" i="15"/>
  <c r="BC94" i="15"/>
  <c r="BK75" i="15"/>
  <c r="BH115" i="15"/>
  <c r="BF85" i="15"/>
  <c r="BL107" i="15"/>
  <c r="BJ122" i="15"/>
  <c r="BI94" i="15"/>
  <c r="BJ87" i="15"/>
  <c r="BM75" i="15"/>
  <c r="BH119" i="15"/>
  <c r="BC66" i="15"/>
  <c r="BC111" i="15"/>
  <c r="BE97" i="15"/>
  <c r="BD79" i="15"/>
  <c r="BG95" i="15"/>
  <c r="BE113" i="15"/>
  <c r="BJ104" i="15"/>
  <c r="BJ92" i="15"/>
  <c r="BJ72" i="15"/>
  <c r="BM106" i="15"/>
  <c r="BF91" i="15"/>
  <c r="BK80" i="15"/>
  <c r="BB86" i="15"/>
  <c r="BI88" i="15"/>
  <c r="BH102" i="15"/>
  <c r="BE116" i="15"/>
  <c r="BK96" i="15"/>
  <c r="BC89" i="15"/>
  <c r="BL124" i="15"/>
  <c r="BF71" i="15"/>
  <c r="BL82" i="15"/>
  <c r="BM118" i="15"/>
  <c r="BH62" i="15"/>
  <c r="BD97" i="15"/>
  <c r="BJ61" i="15"/>
  <c r="BD95" i="15"/>
  <c r="BK113" i="15"/>
  <c r="BF74" i="15"/>
  <c r="BF92" i="15"/>
  <c r="BF72" i="15"/>
  <c r="BI78" i="15"/>
  <c r="BD91" i="15"/>
  <c r="BL80" i="15"/>
  <c r="BJ58" i="15"/>
  <c r="AG41" i="15" s="1"/>
  <c r="BC88" i="15"/>
  <c r="BL102" i="15"/>
  <c r="BK68" i="15"/>
  <c r="BL96" i="15"/>
  <c r="BI89" i="15"/>
  <c r="BG105" i="15"/>
  <c r="BI71" i="15"/>
  <c r="BG82" i="15"/>
  <c r="BE99" i="15"/>
  <c r="BF62" i="15"/>
  <c r="BL117" i="15"/>
  <c r="BK126" i="15"/>
  <c r="BE123" i="15"/>
  <c r="BG11" i="15"/>
  <c r="BE30" i="15"/>
  <c r="BB35" i="15"/>
  <c r="BB40" i="15"/>
  <c r="BL46" i="15"/>
  <c r="BC50" i="15"/>
  <c r="BE53" i="15"/>
  <c r="BM55" i="15"/>
  <c r="BI56" i="15"/>
  <c r="BG83" i="15"/>
  <c r="BC121" i="15"/>
  <c r="BE110" i="15"/>
  <c r="BG56" i="15"/>
  <c r="BM83" i="15"/>
  <c r="BH84" i="15"/>
  <c r="BG110" i="15"/>
  <c r="BJ100" i="15"/>
  <c r="BK107" i="15"/>
  <c r="BG94" i="15"/>
  <c r="BC75" i="15"/>
  <c r="BC115" i="15"/>
  <c r="BH85" i="15"/>
  <c r="BE107" i="15"/>
  <c r="BD122" i="15"/>
  <c r="BJ76" i="15"/>
  <c r="BK87" i="15"/>
  <c r="BD75" i="15"/>
  <c r="BK115" i="15"/>
  <c r="BD66" i="15"/>
  <c r="BE111" i="15"/>
  <c r="BM97" i="15"/>
  <c r="BF79" i="15"/>
  <c r="BJ95" i="15"/>
  <c r="BJ113" i="15"/>
  <c r="BH104" i="15"/>
  <c r="BI92" i="15"/>
  <c r="BI72" i="15"/>
  <c r="BK106" i="15"/>
  <c r="BK91" i="15"/>
  <c r="BG80" i="15"/>
  <c r="BC86" i="15"/>
  <c r="BH88" i="15"/>
  <c r="BG102" i="15"/>
  <c r="BK116" i="15"/>
  <c r="BF96" i="15"/>
  <c r="BM89" i="15"/>
  <c r="BJ124" i="15"/>
  <c r="BL71" i="15"/>
  <c r="BC82" i="15"/>
  <c r="BL118" i="15"/>
  <c r="BI62" i="15"/>
  <c r="BI79" i="15"/>
  <c r="BC61" i="15"/>
  <c r="BB95" i="15"/>
  <c r="BE104" i="15"/>
  <c r="BI74" i="15"/>
  <c r="BK92" i="15"/>
  <c r="BC106" i="15"/>
  <c r="BG78" i="15"/>
  <c r="BI91" i="15"/>
  <c r="BD86" i="15"/>
  <c r="BG58" i="15"/>
  <c r="BL88" i="15"/>
  <c r="BJ116" i="15"/>
  <c r="BJ68" i="15"/>
  <c r="BJ96" i="15"/>
  <c r="BH124" i="15"/>
  <c r="BF105" i="15"/>
  <c r="BC71" i="15"/>
  <c r="BH118" i="15"/>
  <c r="BL99" i="15"/>
  <c r="BK62" i="15"/>
  <c r="BI117" i="15"/>
  <c r="BB126" i="15"/>
  <c r="BC123" i="15"/>
  <c r="BD64" i="15"/>
  <c r="BI63" i="15"/>
  <c r="BC67" i="15"/>
  <c r="BH70" i="15"/>
  <c r="BK65" i="15"/>
  <c r="BL101" i="15"/>
  <c r="BC73" i="15"/>
  <c r="BD126" i="15"/>
  <c r="BG15" i="15"/>
  <c r="BF31" i="15"/>
  <c r="BC36" i="15"/>
  <c r="BG40" i="15"/>
  <c r="BC47" i="15"/>
  <c r="BI51" i="15"/>
  <c r="BF52" i="15"/>
  <c r="BI55" i="15"/>
  <c r="BD120" i="15"/>
  <c r="BJ83" i="15"/>
  <c r="BI84" i="15"/>
  <c r="BK110" i="15"/>
  <c r="BJ120" i="15"/>
  <c r="BC83" i="15"/>
  <c r="BE84" i="15"/>
  <c r="BM59" i="15"/>
  <c r="BE100" i="15"/>
  <c r="BD90" i="15"/>
  <c r="BF76" i="15"/>
  <c r="BF75" i="15"/>
  <c r="BL66" i="15"/>
  <c r="BL100" i="15"/>
  <c r="BC107" i="15"/>
  <c r="BK122" i="15"/>
  <c r="BM76" i="15"/>
  <c r="BD87" i="15"/>
  <c r="BE75" i="15"/>
  <c r="BF115" i="15"/>
  <c r="BK66" i="15"/>
  <c r="BF111" i="15"/>
  <c r="BC97" i="15"/>
  <c r="BM61" i="15"/>
  <c r="BH95" i="15"/>
  <c r="BD113" i="15"/>
  <c r="BC74" i="15"/>
  <c r="BB92" i="15"/>
  <c r="BB72" i="15"/>
  <c r="BB78" i="15"/>
  <c r="BL91" i="15"/>
  <c r="BJ80" i="15"/>
  <c r="BE58" i="15"/>
  <c r="BG88" i="15"/>
  <c r="BM102" i="15"/>
  <c r="BL68" i="15"/>
  <c r="BB96" i="15"/>
  <c r="BL89" i="15"/>
  <c r="BI105" i="15"/>
  <c r="BB71" i="15"/>
  <c r="BE82" i="15"/>
  <c r="BM99" i="15"/>
  <c r="BE62" i="15"/>
  <c r="BK79" i="15"/>
  <c r="BE61" i="15"/>
  <c r="BE95" i="15"/>
  <c r="BF104" i="15"/>
  <c r="BH74" i="15"/>
  <c r="BD92" i="15"/>
  <c r="BG106" i="15"/>
  <c r="BJ78" i="15"/>
  <c r="BE91" i="15"/>
  <c r="BG86" i="15"/>
  <c r="BI58" i="15"/>
  <c r="BB88" i="15"/>
  <c r="BF116" i="15"/>
  <c r="BF68" i="15"/>
  <c r="BM96" i="15"/>
  <c r="BD124" i="15"/>
  <c r="BL105" i="15"/>
  <c r="BG71" i="15"/>
  <c r="BE118" i="15"/>
  <c r="BH99" i="15"/>
  <c r="BL62" i="15"/>
  <c r="BM117" i="15"/>
  <c r="BF57" i="15"/>
  <c r="BL123" i="15"/>
  <c r="BJ64" i="15"/>
  <c r="BM69" i="15"/>
  <c r="BM67" i="15"/>
  <c r="BI70" i="15"/>
  <c r="BE108" i="15"/>
  <c r="BJ101" i="15"/>
  <c r="BG73" i="15"/>
  <c r="BF126" i="15"/>
  <c r="BD123" i="15"/>
  <c r="BH64" i="15"/>
  <c r="BG81" i="15"/>
  <c r="BB109" i="15"/>
  <c r="BB81" i="15"/>
  <c r="BD101" i="15"/>
  <c r="BB108" i="15"/>
  <c r="BM65" i="15"/>
  <c r="BE67" i="15"/>
  <c r="BK69" i="15"/>
  <c r="BG64" i="15"/>
  <c r="BH123" i="15"/>
  <c r="BL126" i="15"/>
  <c r="BE101" i="15"/>
  <c r="BL70" i="15"/>
  <c r="BB63" i="15"/>
  <c r="BJ126" i="15"/>
  <c r="BK82" i="15"/>
  <c r="BI96" i="15"/>
  <c r="BB58" i="15"/>
  <c r="BH72" i="15"/>
  <c r="BC62" i="15"/>
  <c r="BD102" i="15"/>
  <c r="BD74" i="15"/>
  <c r="BI119" i="15"/>
  <c r="BL76" i="15"/>
  <c r="BK84" i="15"/>
  <c r="BM37" i="15"/>
  <c r="BC81" i="15"/>
  <c r="BH109" i="15"/>
  <c r="BK73" i="15"/>
  <c r="BM101" i="15"/>
  <c r="BD108" i="15"/>
  <c r="BJ70" i="15"/>
  <c r="BF67" i="15"/>
  <c r="BE69" i="15"/>
  <c r="BE64" i="15"/>
  <c r="BL57" i="15"/>
  <c r="BD117" i="15"/>
  <c r="BF101" i="15"/>
  <c r="BF70" i="15"/>
  <c r="BK63" i="15"/>
  <c r="BB117" i="15"/>
  <c r="BD82" i="15"/>
  <c r="BB68" i="15"/>
  <c r="BJ86" i="15"/>
  <c r="BC72" i="15"/>
  <c r="BB99" i="15"/>
  <c r="BD88" i="15"/>
  <c r="BC113" i="15"/>
  <c r="BE87" i="15"/>
  <c r="BM90" i="15"/>
  <c r="BB60" i="15"/>
  <c r="BD31" i="15"/>
  <c r="AF20" i="15" s="1"/>
  <c r="BB101" i="15"/>
  <c r="BI108" i="15"/>
  <c r="BC70" i="15"/>
  <c r="BK67" i="15"/>
  <c r="BD69" i="15"/>
  <c r="BC64" i="15"/>
  <c r="BK57" i="15"/>
  <c r="BJ117" i="15"/>
  <c r="BG108" i="15"/>
  <c r="BE70" i="15"/>
  <c r="BB64" i="15"/>
  <c r="BC117" i="15"/>
  <c r="BE71" i="15"/>
  <c r="BE68" i="15"/>
  <c r="BD80" i="15"/>
  <c r="BL92" i="15"/>
  <c r="BB82" i="15"/>
  <c r="BK58" i="15"/>
  <c r="BM95" i="15"/>
  <c r="BH76" i="15"/>
  <c r="BI114" i="15"/>
  <c r="BH120" i="15"/>
  <c r="BB16" i="15"/>
  <c r="BG109" i="15"/>
  <c r="BI81" i="15"/>
  <c r="BD73" i="15"/>
  <c r="BC101" i="15"/>
  <c r="BJ65" i="15"/>
  <c r="BB70" i="15"/>
  <c r="BI67" i="15"/>
  <c r="BM63" i="15"/>
  <c r="BF64" i="15"/>
  <c r="BC57" i="15"/>
  <c r="BH73" i="15"/>
  <c r="BH108" i="15"/>
  <c r="BG67" i="15"/>
  <c r="BL64" i="15"/>
  <c r="BK117" i="15"/>
  <c r="BJ105" i="15"/>
  <c r="BB116" i="15"/>
  <c r="BE80" i="15"/>
  <c r="BB74" i="15"/>
  <c r="BD71" i="15"/>
  <c r="BC80" i="15"/>
  <c r="BF61" i="15"/>
  <c r="BL122" i="15"/>
  <c r="BG59" i="15"/>
  <c r="BD54" i="15"/>
  <c r="BI109" i="15"/>
  <c r="BM81" i="15"/>
  <c r="BE73" i="15"/>
  <c r="BH101" i="15"/>
  <c r="BI65" i="15"/>
  <c r="BD70" i="15"/>
  <c r="BL67" i="15"/>
  <c r="BG63" i="15"/>
  <c r="BK64" i="15"/>
  <c r="BD57" i="15"/>
  <c r="BJ73" i="15"/>
  <c r="BC108" i="15"/>
  <c r="BJ67" i="15"/>
  <c r="BI64" i="15"/>
  <c r="BJ62" i="15"/>
  <c r="BK105" i="15"/>
  <c r="BJ102" i="15"/>
  <c r="BC91" i="15"/>
  <c r="BL104" i="15"/>
  <c r="BH105" i="15"/>
  <c r="BH91" i="15"/>
  <c r="BG97" i="15"/>
  <c r="BG107" i="15"/>
  <c r="BC84" i="15"/>
  <c r="BC52" i="15"/>
  <c r="BF109" i="15"/>
  <c r="BH81" i="15"/>
  <c r="BM73" i="15"/>
  <c r="BF108" i="15"/>
  <c r="BG65" i="15"/>
  <c r="BK70" i="15"/>
  <c r="BF69" i="15"/>
  <c r="BC63" i="15"/>
  <c r="BG123" i="15"/>
  <c r="BI57" i="15"/>
  <c r="BL73" i="15"/>
  <c r="BD65" i="15"/>
  <c r="BD67" i="15"/>
  <c r="BM123" i="15"/>
  <c r="BD99" i="15"/>
  <c r="BM124" i="15"/>
  <c r="BK102" i="15"/>
  <c r="BF78" i="15"/>
  <c r="BB113" i="15"/>
  <c r="BB89" i="15"/>
  <c r="BC78" i="15"/>
  <c r="BI97" i="15"/>
  <c r="BB100" i="15"/>
  <c r="BF60" i="15"/>
  <c r="BK51" i="15"/>
  <c r="BD109" i="15"/>
  <c r="BE81" i="15"/>
  <c r="BB73" i="15"/>
  <c r="BM108" i="15"/>
  <c r="BL65" i="15"/>
  <c r="BG70" i="15"/>
  <c r="BH69" i="15"/>
  <c r="BE63" i="15"/>
  <c r="BI123" i="15"/>
  <c r="BH126" i="15"/>
  <c r="BK101" i="15"/>
  <c r="BB65" i="15"/>
  <c r="BG69" i="15"/>
  <c r="BG57" i="15"/>
  <c r="BC99" i="15"/>
  <c r="BF89" i="15"/>
  <c r="BM88" i="15"/>
  <c r="BH78" i="15"/>
  <c r="BH61" i="15"/>
  <c r="BC96" i="15"/>
  <c r="BG72" i="15"/>
  <c r="BB66" i="15"/>
  <c r="BI66" i="15"/>
  <c r="BF120" i="15"/>
  <c r="BE48" i="15"/>
  <c r="BL8" i="15"/>
  <c r="AI27" i="15" s="1"/>
  <c r="BI9" i="15"/>
  <c r="BM10" i="15"/>
  <c r="BC14" i="15"/>
  <c r="BI17" i="15"/>
  <c r="BI21" i="15"/>
  <c r="BJ22" i="15"/>
  <c r="BB24" i="15"/>
  <c r="AG24" i="15" s="1"/>
  <c r="BH26" i="15"/>
  <c r="BE28" i="15"/>
  <c r="BH29" i="15"/>
  <c r="BJ30" i="15"/>
  <c r="BC31" i="15"/>
  <c r="BD34" i="15"/>
  <c r="AG20" i="15" s="1"/>
  <c r="BH32" i="15"/>
  <c r="BI33" i="15"/>
  <c r="BK34" i="15"/>
  <c r="BM33" i="15"/>
  <c r="BK35" i="15"/>
  <c r="BM35" i="15"/>
  <c r="BK36" i="15"/>
  <c r="BL37" i="15"/>
  <c r="BB38" i="15"/>
  <c r="BH38" i="15"/>
  <c r="BK39" i="15"/>
  <c r="BM40" i="15"/>
  <c r="BH41" i="15"/>
  <c r="BE41" i="15"/>
  <c r="BD42" i="15"/>
  <c r="BG43" i="15"/>
  <c r="BG42" i="15"/>
  <c r="BC44" i="15"/>
  <c r="BM44" i="15"/>
  <c r="BK45" i="15"/>
  <c r="BF46" i="15"/>
  <c r="BK46" i="15"/>
  <c r="BD47" i="15"/>
  <c r="BE47" i="15"/>
  <c r="BM48" i="15"/>
  <c r="BD49" i="15"/>
  <c r="BL9" i="15"/>
  <c r="AH27" i="15" s="1"/>
  <c r="BH13" i="15"/>
  <c r="BE14" i="15"/>
  <c r="BK17" i="15"/>
  <c r="BJ20" i="15"/>
  <c r="BK22" i="15"/>
  <c r="BI25" i="15"/>
  <c r="BL26" i="15"/>
  <c r="BC28" i="15"/>
  <c r="BF29" i="15"/>
  <c r="BG30" i="15"/>
  <c r="BG31" i="15"/>
  <c r="BC34" i="15"/>
  <c r="BI32" i="15"/>
  <c r="BK33" i="15"/>
  <c r="BF34" i="15"/>
  <c r="BB33" i="15"/>
  <c r="BF35" i="15"/>
  <c r="BG35" i="15"/>
  <c r="BF36" i="15"/>
  <c r="BH37" i="15"/>
  <c r="BC38" i="15"/>
  <c r="BF38" i="15"/>
  <c r="BM39" i="15"/>
  <c r="BC40" i="15"/>
  <c r="BG41" i="15"/>
  <c r="BL41" i="15"/>
  <c r="BH42" i="15"/>
  <c r="BF43" i="15"/>
  <c r="BC42" i="15"/>
  <c r="BD44" i="15"/>
  <c r="BJ44" i="15"/>
  <c r="BL45" i="15"/>
  <c r="BC46" i="15"/>
  <c r="BE46" i="15"/>
  <c r="BI47" i="15"/>
  <c r="BB47" i="15"/>
  <c r="BF48" i="15"/>
  <c r="BF49" i="15"/>
  <c r="BM50" i="15"/>
  <c r="BE50" i="15"/>
  <c r="BM51" i="15"/>
  <c r="BE52" i="15"/>
  <c r="BM53" i="15"/>
  <c r="BK52" i="15"/>
  <c r="BC54" i="15"/>
  <c r="BK55" i="15"/>
  <c r="BG55" i="15"/>
  <c r="BF56" i="15"/>
  <c r="BE120" i="15"/>
  <c r="BB125" i="15"/>
  <c r="BI83" i="15"/>
  <c r="BK60" i="15"/>
  <c r="BJ93" i="15"/>
  <c r="BG84" i="15"/>
  <c r="BB98" i="15"/>
  <c r="BM103" i="15"/>
  <c r="BI59" i="15"/>
  <c r="BG112" i="15"/>
  <c r="BJ56" i="15"/>
  <c r="BE125" i="15"/>
  <c r="BL77" i="15"/>
  <c r="BH83" i="15"/>
  <c r="BE93" i="15"/>
  <c r="BD121" i="15"/>
  <c r="BF84" i="15"/>
  <c r="BI103" i="15"/>
  <c r="BH110" i="15"/>
  <c r="BF59" i="15"/>
  <c r="BE85" i="15"/>
  <c r="BD100" i="15"/>
  <c r="BE114" i="15"/>
  <c r="BF90" i="15"/>
  <c r="BH122" i="15"/>
  <c r="BM94" i="15"/>
  <c r="BH87" i="15"/>
  <c r="BJ75" i="15"/>
  <c r="BK119" i="15"/>
  <c r="BG66" i="15"/>
  <c r="BH111" i="15"/>
  <c r="BL85" i="15"/>
  <c r="BJ114" i="15"/>
  <c r="BJ9" i="15"/>
  <c r="AH35" i="15" s="1"/>
  <c r="BL12" i="15"/>
  <c r="BF15" i="15"/>
  <c r="BH17" i="15"/>
  <c r="BI19" i="15"/>
  <c r="BD23" i="15"/>
  <c r="AG18" i="15" s="1"/>
  <c r="BD25" i="15"/>
  <c r="BJ27" i="15"/>
  <c r="BM28" i="15"/>
  <c r="BE29" i="15"/>
  <c r="BI30" i="15"/>
  <c r="BK31" i="15"/>
  <c r="BE34" i="15"/>
  <c r="BB32" i="15"/>
  <c r="AH26" i="15" s="1"/>
  <c r="BH33" i="15"/>
  <c r="BK32" i="15"/>
  <c r="BG33" i="15"/>
  <c r="BH36" i="15"/>
  <c r="BL35" i="15"/>
  <c r="BB36" i="15"/>
  <c r="BF37" i="15"/>
  <c r="BG38" i="15"/>
  <c r="BJ38" i="15"/>
  <c r="BH39" i="15"/>
  <c r="BK40" i="15"/>
  <c r="BD41" i="15"/>
  <c r="BM41" i="15"/>
  <c r="BI42" i="15"/>
  <c r="BB43" i="15"/>
  <c r="BH43" i="15"/>
  <c r="BL44" i="15"/>
  <c r="BF44" i="15"/>
  <c r="BE45" i="15"/>
  <c r="BG46" i="15"/>
  <c r="BH46" i="15"/>
  <c r="BM47" i="15"/>
  <c r="BG47" i="15"/>
  <c r="BC48" i="15"/>
  <c r="BC49" i="15"/>
  <c r="BJ50" i="15"/>
  <c r="BL50" i="15"/>
  <c r="BL51" i="15"/>
  <c r="BM52" i="15"/>
  <c r="BG53" i="15"/>
  <c r="BK53" i="15"/>
  <c r="BL54" i="15"/>
  <c r="BH55" i="15"/>
  <c r="BE55" i="15"/>
  <c r="BD56" i="15"/>
  <c r="BL120" i="15"/>
  <c r="BC77" i="15"/>
  <c r="BK83" i="15"/>
  <c r="BD60" i="15"/>
  <c r="BL121" i="15"/>
  <c r="BL84" i="15"/>
  <c r="BG98" i="15"/>
  <c r="BD110" i="15"/>
  <c r="BH59" i="15"/>
  <c r="BH112" i="15"/>
  <c r="BH56" i="15"/>
  <c r="BI125" i="15"/>
  <c r="BI77" i="15"/>
  <c r="BE83" i="15"/>
  <c r="BH93" i="15"/>
  <c r="BF121" i="15"/>
  <c r="BM84" i="15"/>
  <c r="BH103" i="15"/>
  <c r="BB110" i="15"/>
  <c r="BJ59" i="15"/>
  <c r="BC85" i="15"/>
  <c r="BF100" i="15"/>
  <c r="BF114" i="15"/>
  <c r="BJ90" i="15"/>
  <c r="BI122" i="15"/>
  <c r="BL94" i="15"/>
  <c r="BI87" i="15"/>
  <c r="BI75" i="15"/>
  <c r="BF119" i="15"/>
  <c r="BF66" i="15"/>
  <c r="BK111" i="15"/>
  <c r="BG85" i="15"/>
  <c r="BK114" i="15"/>
  <c r="BM107" i="15"/>
  <c r="BH90" i="15"/>
  <c r="BH94" i="15"/>
  <c r="BI10" i="15"/>
  <c r="BD12" i="15"/>
  <c r="AH15" i="15" s="1"/>
  <c r="BE15" i="15"/>
  <c r="BG18" i="15"/>
  <c r="BD19" i="15"/>
  <c r="AF17" i="15" s="1"/>
  <c r="BK23" i="15"/>
  <c r="BH25" i="15"/>
  <c r="BE27" i="15"/>
  <c r="BI28" i="15"/>
  <c r="BM30" i="15"/>
  <c r="BH30" i="15"/>
  <c r="BE31" i="15"/>
  <c r="BB34" i="15"/>
  <c r="AI26" i="15" s="1"/>
  <c r="BE32" i="15"/>
  <c r="BD33" i="15"/>
  <c r="AI20" i="15" s="1"/>
  <c r="BJ32" i="15"/>
  <c r="AI41" i="15" s="1"/>
  <c r="BL33" i="15"/>
  <c r="BL36" i="15"/>
  <c r="BG36" i="15"/>
  <c r="BJ36" i="15"/>
  <c r="BB37" i="15"/>
  <c r="BM38" i="15"/>
  <c r="BD38" i="15"/>
  <c r="BE39" i="15"/>
  <c r="BL40" i="15"/>
  <c r="BF41" i="15"/>
  <c r="BB41" i="15"/>
  <c r="BE42" i="15"/>
  <c r="BM43" i="15"/>
  <c r="BI43" i="15"/>
  <c r="BG44" i="15"/>
  <c r="BB44" i="15"/>
  <c r="BH45" i="15"/>
  <c r="BI46" i="15"/>
  <c r="BB46" i="15"/>
  <c r="BI48" i="15"/>
  <c r="BL47" i="15"/>
  <c r="BH48" i="15"/>
  <c r="BG49" i="15"/>
  <c r="BF50" i="15"/>
  <c r="BB50" i="15"/>
  <c r="BG51" i="15"/>
  <c r="BB52" i="15"/>
  <c r="BI53" i="15"/>
  <c r="BF53" i="15"/>
  <c r="BG54" i="15"/>
  <c r="BI54" i="15"/>
  <c r="BC55" i="15"/>
  <c r="BC56" i="15"/>
  <c r="BK120" i="15"/>
  <c r="BG77" i="15"/>
  <c r="BB83" i="15"/>
  <c r="BC60" i="15"/>
  <c r="BM121" i="15"/>
  <c r="BB84" i="15"/>
  <c r="BC98" i="15"/>
  <c r="BI110" i="15"/>
  <c r="BB59" i="15"/>
  <c r="BL112" i="15"/>
  <c r="BG120" i="15"/>
  <c r="BD125" i="15"/>
  <c r="BD77" i="15"/>
  <c r="BH60" i="15"/>
  <c r="BD93" i="15"/>
  <c r="BK121" i="15"/>
  <c r="BH98" i="15"/>
  <c r="BE103" i="15"/>
  <c r="BM110" i="15"/>
  <c r="BD112" i="15"/>
  <c r="BK85" i="15"/>
  <c r="BH100" i="15"/>
  <c r="BF107" i="15"/>
  <c r="BB90" i="15"/>
  <c r="BF122" i="15"/>
  <c r="BD76" i="15"/>
  <c r="BL87" i="15"/>
  <c r="BB75" i="15"/>
  <c r="BB115" i="15"/>
  <c r="BH66" i="15"/>
  <c r="BL111" i="15"/>
  <c r="BK100" i="15"/>
  <c r="BB114" i="15"/>
  <c r="BJ107" i="15"/>
  <c r="BB122" i="15"/>
  <c r="BK94" i="15"/>
  <c r="BB8" i="15"/>
  <c r="AG6" i="15" s="1"/>
  <c r="BF11" i="15"/>
  <c r="BL13" i="15"/>
  <c r="BL14" i="15"/>
  <c r="AH28" i="15" s="1"/>
  <c r="BI18" i="15"/>
  <c r="BC21" i="15"/>
  <c r="BI23" i="15"/>
  <c r="BE25" i="15"/>
  <c r="BM27" i="15"/>
  <c r="BK29" i="15"/>
  <c r="BF30" i="15"/>
  <c r="BB31" i="15"/>
  <c r="BM31" i="15"/>
  <c r="BM34" i="15"/>
  <c r="BC33" i="15"/>
  <c r="BH34" i="15"/>
  <c r="BD32" i="15"/>
  <c r="AH20" i="15" s="1"/>
  <c r="BJ35" i="15"/>
  <c r="BM36" i="15"/>
  <c r="BD36" i="15"/>
  <c r="BK37" i="15"/>
  <c r="BD37" i="15"/>
  <c r="BE38" i="15"/>
  <c r="BG39" i="15"/>
  <c r="BF39" i="15"/>
  <c r="BI40" i="15"/>
  <c r="BH40" i="15"/>
  <c r="BJ41" i="15"/>
  <c r="BJ42" i="15"/>
  <c r="BB42" i="15"/>
  <c r="BD43" i="15"/>
  <c r="BI44" i="15"/>
  <c r="BJ45" i="15"/>
  <c r="BG45" i="15"/>
  <c r="BD46" i="15"/>
  <c r="BK47" i="15"/>
  <c r="BB48" i="15"/>
  <c r="BJ47" i="15"/>
  <c r="BL49" i="15"/>
  <c r="BJ49" i="15"/>
  <c r="BH50" i="15"/>
  <c r="BF51" i="15"/>
  <c r="BB51" i="15"/>
  <c r="BH52" i="15"/>
  <c r="BD52" i="15"/>
  <c r="BL53" i="15"/>
  <c r="BF54" i="15"/>
  <c r="BM54" i="15"/>
  <c r="BL55" i="15"/>
  <c r="BL56" i="15"/>
  <c r="BF125" i="15"/>
  <c r="BF77" i="15"/>
  <c r="BF83" i="15"/>
  <c r="BC93" i="15"/>
  <c r="BG121" i="15"/>
  <c r="BD84" i="15"/>
  <c r="BC103" i="15"/>
  <c r="BL110" i="15"/>
  <c r="BL59" i="15"/>
  <c r="BD85" i="15"/>
  <c r="BI120" i="15"/>
  <c r="BK125" i="15"/>
  <c r="BB77" i="15"/>
  <c r="BL60" i="15"/>
  <c r="BM93" i="15"/>
  <c r="BH121" i="15"/>
  <c r="BI98" i="15"/>
  <c r="BJ103" i="15"/>
  <c r="BC110" i="15"/>
  <c r="BC112" i="15"/>
  <c r="BB85" i="15"/>
  <c r="BI100" i="15"/>
  <c r="BD8" i="15"/>
  <c r="BE11" i="15"/>
  <c r="BD13" i="15"/>
  <c r="AF15" i="15" s="1"/>
  <c r="BC16" i="15"/>
  <c r="BE18" i="15"/>
  <c r="BH21" i="15"/>
  <c r="BL24" i="15"/>
  <c r="BF25" i="15"/>
  <c r="BJ26" i="15"/>
  <c r="BL29" i="15"/>
  <c r="AH33" i="15" s="1"/>
  <c r="BK30" i="15"/>
  <c r="BH31" i="15"/>
  <c r="BL31" i="15"/>
  <c r="AH34" i="15" s="1"/>
  <c r="BG34" i="15"/>
  <c r="BF33" i="15"/>
  <c r="BJ34" i="15"/>
  <c r="AH41" i="15" s="1"/>
  <c r="BM32" i="15"/>
  <c r="BE35" i="15"/>
  <c r="BI35" i="15"/>
  <c r="BE36" i="15"/>
  <c r="BJ37" i="15"/>
  <c r="BI37" i="15"/>
  <c r="BI38" i="15"/>
  <c r="BB39" i="15"/>
  <c r="BL39" i="15"/>
  <c r="BE40" i="15"/>
  <c r="BF40" i="15"/>
  <c r="BC41" i="15"/>
  <c r="BF42" i="15"/>
  <c r="BK42" i="15"/>
  <c r="BK43" i="15"/>
  <c r="BK44" i="15"/>
  <c r="BI45" i="15"/>
  <c r="BF45" i="15"/>
  <c r="BM46" i="15"/>
  <c r="BG48" i="15"/>
  <c r="BL48" i="15"/>
  <c r="BH47" i="15"/>
  <c r="BH49" i="15"/>
  <c r="BI49" i="15"/>
  <c r="BI50" i="15"/>
  <c r="BC51" i="15"/>
  <c r="BE7" i="15"/>
  <c r="BH11" i="15"/>
  <c r="BJ12" i="15"/>
  <c r="AH36" i="15" s="1"/>
  <c r="BK16" i="15"/>
  <c r="BK20" i="15"/>
  <c r="BD21" i="15"/>
  <c r="AG17" i="15" s="1"/>
  <c r="BH24" i="15"/>
  <c r="BH27" i="15"/>
  <c r="BE26" i="15"/>
  <c r="BB29" i="15"/>
  <c r="BL30" i="15"/>
  <c r="AI32" i="15" s="1"/>
  <c r="BI31" i="15"/>
  <c r="BJ31" i="15"/>
  <c r="BG32" i="15"/>
  <c r="BE33" i="15"/>
  <c r="BI34" i="15"/>
  <c r="BF32" i="15"/>
  <c r="BC35" i="15"/>
  <c r="BH35" i="15"/>
  <c r="BI36" i="15"/>
  <c r="BE37" i="15"/>
  <c r="BG37" i="15"/>
  <c r="BK38" i="15"/>
  <c r="BJ39" i="15"/>
  <c r="BD39" i="15"/>
  <c r="BK41" i="15"/>
  <c r="BD40" i="15"/>
  <c r="BJ40" i="15"/>
  <c r="BC43" i="15"/>
  <c r="BL42" i="15"/>
  <c r="BE43" i="15"/>
  <c r="BH44" i="15"/>
  <c r="BC45" i="15"/>
  <c r="BM45" i="15"/>
  <c r="BJ46" i="15"/>
  <c r="BF47" i="15"/>
  <c r="BK48" i="15"/>
  <c r="BJ48" i="15"/>
  <c r="BB49" i="15"/>
  <c r="BE49" i="15"/>
  <c r="BK50" i="15"/>
  <c r="BJ51" i="15"/>
  <c r="BE51" i="15"/>
  <c r="BB53" i="15"/>
  <c r="BJ52" i="15"/>
  <c r="BD53" i="15"/>
  <c r="BJ55" i="15"/>
  <c r="BJ54" i="15"/>
  <c r="BD55" i="15"/>
  <c r="BM120" i="15"/>
  <c r="BJ125" i="15"/>
  <c r="BK77" i="15"/>
  <c r="BM60" i="15"/>
  <c r="BF93" i="15"/>
  <c r="BI121" i="15"/>
  <c r="BD98" i="15"/>
  <c r="BL103" i="15"/>
  <c r="BJ110" i="15"/>
  <c r="BI112" i="15"/>
  <c r="BK56" i="15"/>
  <c r="BC120" i="15"/>
  <c r="BG125" i="15"/>
  <c r="BL83" i="15"/>
  <c r="BG60" i="15"/>
  <c r="BB93" i="15"/>
  <c r="BJ84" i="15"/>
  <c r="BM98" i="15"/>
  <c r="BK103" i="15"/>
  <c r="BK59" i="15"/>
  <c r="BB112" i="15"/>
  <c r="BJ85" i="15"/>
  <c r="BL114" i="15"/>
  <c r="BB107" i="15"/>
  <c r="BI90" i="15"/>
  <c r="BD94" i="15"/>
  <c r="BB76" i="15"/>
  <c r="BC87" i="15"/>
  <c r="BD119" i="15"/>
  <c r="BE115" i="15"/>
  <c r="BM66" i="15"/>
  <c r="BM85" i="15"/>
  <c r="BC100" i="15"/>
  <c r="BG114" i="15"/>
  <c r="BC90" i="15"/>
  <c r="BB19" i="15"/>
  <c r="BM23" i="15"/>
  <c r="BC23" i="15"/>
  <c r="BL22" i="15"/>
  <c r="BF21" i="15"/>
  <c r="BB21" i="15"/>
  <c r="AH23" i="15" s="1"/>
  <c r="BE19" i="15"/>
  <c r="BI20" i="15"/>
  <c r="BF20" i="15"/>
  <c r="BM18" i="15"/>
  <c r="BC17" i="15"/>
  <c r="BG17" i="15"/>
  <c r="BF16" i="15"/>
  <c r="BG14" i="15"/>
  <c r="BH15" i="15"/>
  <c r="BB14" i="15"/>
  <c r="AI21" i="15" s="1"/>
  <c r="BC12" i="15"/>
  <c r="BG13" i="15"/>
  <c r="BF12" i="15"/>
  <c r="BE10" i="15"/>
  <c r="BB10" i="15"/>
  <c r="AI6" i="15" s="1"/>
  <c r="BI11" i="15"/>
  <c r="BG9" i="15"/>
  <c r="BM9" i="15"/>
  <c r="BM7" i="15"/>
  <c r="BM8" i="15"/>
  <c r="BB30" i="15"/>
  <c r="AF25" i="15" s="1"/>
  <c r="BM29" i="15"/>
  <c r="BD29" i="15"/>
  <c r="AF19" i="15" s="1"/>
  <c r="BK28" i="15"/>
  <c r="BD26" i="15"/>
  <c r="BI27" i="15"/>
  <c r="BD27" i="15"/>
  <c r="BM25" i="15"/>
  <c r="BG25" i="15"/>
  <c r="BK24" i="15"/>
  <c r="BB23" i="15"/>
  <c r="AH24" i="15" s="1"/>
  <c r="BF23" i="15"/>
  <c r="BE22" i="15"/>
  <c r="BM21" i="15"/>
  <c r="BE21" i="15"/>
  <c r="BF19" i="15"/>
  <c r="BK19" i="15"/>
  <c r="BH20" i="15"/>
  <c r="BD18" i="15"/>
  <c r="AG16" i="15" s="1"/>
  <c r="BE17" i="15"/>
  <c r="BD17" i="15"/>
  <c r="AI17" i="15" s="1"/>
  <c r="BH16" i="15"/>
  <c r="BJ14" i="15"/>
  <c r="BL15" i="15"/>
  <c r="BJ15" i="15"/>
  <c r="BB12" i="15"/>
  <c r="AH21" i="15" s="1"/>
  <c r="BJ13" i="15"/>
  <c r="BF13" i="15"/>
  <c r="BJ10" i="15"/>
  <c r="BG10" i="15"/>
  <c r="BL11" i="15"/>
  <c r="BF9" i="15"/>
  <c r="BD9" i="15"/>
  <c r="AG15" i="15" s="1"/>
  <c r="BJ8" i="15"/>
  <c r="AI35" i="15" s="1"/>
  <c r="BC30" i="15"/>
  <c r="BI29" i="15"/>
  <c r="BC29" i="15"/>
  <c r="BL28" i="15"/>
  <c r="BK26" i="15"/>
  <c r="BL27" i="15"/>
  <c r="BF27" i="15"/>
  <c r="BC25" i="15"/>
  <c r="BB25" i="15"/>
  <c r="AI24" i="15" s="1"/>
  <c r="BF24" i="15"/>
  <c r="BJ23" i="15"/>
  <c r="BG23" i="15"/>
  <c r="BG22" i="15"/>
  <c r="BK21" i="15"/>
  <c r="BB20" i="15"/>
  <c r="AG23" i="15" s="1"/>
  <c r="BC19" i="15"/>
  <c r="BJ19" i="15"/>
  <c r="BL20" i="15"/>
  <c r="BF18" i="15"/>
  <c r="BF17" i="15"/>
  <c r="BM17" i="15"/>
  <c r="BD16" i="15"/>
  <c r="AF16" i="15" s="1"/>
  <c r="BF14" i="15"/>
  <c r="BM15" i="15"/>
  <c r="BB15" i="15"/>
  <c r="BH12" i="15"/>
  <c r="BC13" i="15"/>
  <c r="BE13" i="15"/>
  <c r="BB11" i="15"/>
  <c r="BL10" i="15"/>
  <c r="BC11" i="15"/>
  <c r="BC9" i="15"/>
  <c r="BH9" i="15"/>
  <c r="BH8" i="15"/>
  <c r="BD30" i="15"/>
  <c r="AI19" i="15" s="1"/>
  <c r="BG29" i="15"/>
  <c r="BB28" i="15"/>
  <c r="BG28" i="15"/>
  <c r="BC26" i="15"/>
  <c r="BM26" i="15"/>
  <c r="BK27" i="15"/>
  <c r="BJ25" i="15"/>
  <c r="AI38" i="15" s="1"/>
  <c r="BC24" i="15"/>
  <c r="BG24" i="15"/>
  <c r="BE23" i="15"/>
  <c r="BM22" i="15"/>
  <c r="BF22" i="15"/>
  <c r="BJ21" i="15"/>
  <c r="BD20" i="15"/>
  <c r="AH17" i="15" s="1"/>
  <c r="BH19" i="15"/>
  <c r="BL19" i="15"/>
  <c r="AH30" i="15" s="1"/>
  <c r="BC18" i="15"/>
  <c r="BK18" i="15"/>
  <c r="BL17" i="15"/>
  <c r="BG16" i="15"/>
  <c r="BM16" i="15"/>
  <c r="BH14" i="15"/>
  <c r="BI14" i="15"/>
  <c r="BC15" i="15"/>
  <c r="BK12" i="15"/>
  <c r="BE12" i="15"/>
  <c r="BB13" i="15"/>
  <c r="BM11" i="15"/>
  <c r="BH10" i="15"/>
  <c r="BD10" i="15"/>
  <c r="BE9" i="15"/>
  <c r="BH7" i="15"/>
  <c r="BK7" i="15"/>
  <c r="P30" i="1"/>
  <c r="AA3" i="7" s="1"/>
  <c r="BJ28" i="15"/>
  <c r="AH39" i="15" s="1"/>
  <c r="BD28" i="15"/>
  <c r="BB26" i="15"/>
  <c r="AF24" i="15" s="1"/>
  <c r="BF26" i="15"/>
  <c r="BG27" i="15"/>
  <c r="BL25" i="15"/>
  <c r="BJ24" i="15"/>
  <c r="BE24" i="15"/>
  <c r="BH23" i="15"/>
  <c r="BB22" i="15"/>
  <c r="BD22" i="15"/>
  <c r="AF18" i="15" s="1"/>
  <c r="BL21" i="15"/>
  <c r="AI29" i="15" s="1"/>
  <c r="BM20" i="15"/>
  <c r="BC20" i="15"/>
  <c r="BG19" i="15"/>
  <c r="BH18" i="15"/>
  <c r="BB18" i="15"/>
  <c r="BB17" i="15"/>
  <c r="AF22" i="15" s="1"/>
  <c r="BE16" i="15"/>
  <c r="BJ16" i="15"/>
  <c r="BD14" i="15"/>
  <c r="BM14" i="15"/>
  <c r="BD15" i="15"/>
  <c r="AI16" i="15" s="1"/>
  <c r="BG12" i="15"/>
  <c r="BM12" i="15"/>
  <c r="BK13" i="15"/>
  <c r="BK11" i="15"/>
  <c r="BF10" i="15"/>
  <c r="BK10" i="15"/>
  <c r="BK9" i="15"/>
  <c r="BI7" i="15"/>
  <c r="BJ7" i="15"/>
  <c r="BH28" i="15"/>
  <c r="BC27" i="15"/>
  <c r="BG26" i="15"/>
  <c r="BB27" i="15"/>
  <c r="BK25" i="15"/>
  <c r="BM24" i="15"/>
  <c r="BD24" i="15"/>
  <c r="AI18" i="15" s="1"/>
  <c r="BL23" i="15"/>
  <c r="BH22" i="15"/>
  <c r="BC22" i="15"/>
  <c r="BG21" i="15"/>
  <c r="BE20" i="15"/>
  <c r="BG20" i="15"/>
  <c r="BM19" i="15"/>
  <c r="BL18" i="15"/>
  <c r="AG30" i="15" s="1"/>
  <c r="BJ18" i="15"/>
  <c r="BJ17" i="15"/>
  <c r="BL16" i="15"/>
  <c r="BI16" i="15"/>
  <c r="BI15" i="15"/>
  <c r="BK14" i="15"/>
  <c r="BK15" i="15"/>
  <c r="BM13" i="15"/>
  <c r="BI12" i="15"/>
  <c r="BI13" i="15"/>
  <c r="BJ11" i="15"/>
  <c r="BD11" i="15"/>
  <c r="AI15" i="15" s="1"/>
  <c r="BC10" i="15"/>
  <c r="BB9" i="15"/>
  <c r="AF21" i="15" s="1"/>
  <c r="BB7" i="15"/>
  <c r="BC7" i="15"/>
  <c r="H29" i="1"/>
  <c r="X3" i="7" s="1"/>
  <c r="AD3" i="7" s="1"/>
  <c r="BD7" i="15"/>
  <c r="BC8" i="15"/>
  <c r="BF8" i="15"/>
  <c r="BL7" i="15"/>
  <c r="BE8" i="15"/>
  <c r="BF7" i="15"/>
  <c r="BG8" i="15"/>
  <c r="BI8" i="15"/>
  <c r="BK8" i="15"/>
  <c r="AI14" i="15"/>
  <c r="AG35" i="15"/>
  <c r="AF35" i="15"/>
  <c r="AG27" i="15"/>
  <c r="AH29" i="15"/>
  <c r="AH32" i="15"/>
  <c r="AI11" i="15"/>
  <c r="AF34" i="15"/>
  <c r="AI31" i="15"/>
  <c r="AH13" i="15"/>
  <c r="AI37" i="15"/>
  <c r="AG29" i="15"/>
  <c r="AI36" i="15"/>
  <c r="AI13" i="15"/>
  <c r="AF29" i="15"/>
  <c r="AI10" i="15"/>
  <c r="AI30" i="15"/>
  <c r="AH37" i="15"/>
  <c r="AF28" i="15"/>
  <c r="AH12" i="15"/>
  <c r="AH31" i="15"/>
  <c r="AI40" i="15"/>
  <c r="AG38" i="15"/>
  <c r="AH38" i="15"/>
  <c r="AG36" i="15"/>
  <c r="AI12" i="15"/>
  <c r="AF30" i="15"/>
  <c r="AG10" i="15"/>
  <c r="AG28" i="15"/>
  <c r="AG11" i="15"/>
  <c r="AI28" i="15"/>
  <c r="AF27" i="15"/>
  <c r="AH11" i="15"/>
  <c r="AG14" i="15"/>
  <c r="AH40" i="15"/>
  <c r="AG25" i="15"/>
  <c r="AG40" i="15"/>
  <c r="AF26" i="15"/>
  <c r="AF40" i="15"/>
  <c r="AF13" i="15"/>
  <c r="AI39" i="15"/>
  <c r="AF12" i="15"/>
  <c r="AG39" i="15"/>
  <c r="AG26" i="15"/>
  <c r="AF39" i="15"/>
  <c r="AI23" i="15"/>
  <c r="AF38" i="15"/>
  <c r="AF37" i="15"/>
  <c r="AH22" i="15"/>
  <c r="AG37" i="15"/>
  <c r="AG21" i="15"/>
  <c r="AF36" i="15"/>
  <c r="AF33" i="15"/>
  <c r="AG34" i="15"/>
  <c r="AF10" i="15"/>
  <c r="AI33" i="15"/>
  <c r="AG32" i="15"/>
  <c r="AH19" i="15"/>
  <c r="AF32" i="15"/>
  <c r="AG19" i="15"/>
  <c r="AG31" i="15"/>
  <c r="AH18" i="15"/>
  <c r="AF31" i="15"/>
  <c r="AH25" i="15"/>
  <c r="AI25" i="15"/>
  <c r="AI22" i="15"/>
  <c r="AF23" i="15"/>
  <c r="AG22" i="15"/>
  <c r="AH16" i="15"/>
  <c r="AF14" i="15"/>
  <c r="AG13" i="15"/>
  <c r="AG12" i="15"/>
  <c r="AF11" i="15"/>
  <c r="AF9" i="15" l="1"/>
  <c r="AH9" i="15"/>
  <c r="AG9" i="15"/>
  <c r="AI9" i="15"/>
  <c r="AG7" i="15"/>
  <c r="AJ20" i="15"/>
  <c r="J20" i="15" s="1"/>
  <c r="AF8" i="15"/>
  <c r="AJ17" i="15"/>
  <c r="J17" i="15" s="1"/>
  <c r="AJ41" i="15"/>
  <c r="J41" i="15" s="1"/>
  <c r="AJ15" i="15"/>
  <c r="J15" i="15" s="1"/>
  <c r="AH8" i="15"/>
  <c r="AH7" i="15"/>
  <c r="AF7" i="15"/>
  <c r="AJ21" i="15"/>
  <c r="J21" i="15" s="1"/>
  <c r="AF6" i="15"/>
  <c r="AJ24" i="15"/>
  <c r="J24" i="15" s="1"/>
  <c r="AG8" i="15"/>
  <c r="AH6" i="15"/>
  <c r="P32" i="1"/>
  <c r="O36" i="1" s="1"/>
  <c r="T36" i="1" s="1"/>
  <c r="T39" i="1" s="1"/>
  <c r="AJ16" i="15"/>
  <c r="J16" i="15" s="1"/>
  <c r="AI8" i="15"/>
  <c r="AJ18" i="15"/>
  <c r="J18" i="15" s="1"/>
  <c r="AI7" i="15"/>
  <c r="AJ10" i="15"/>
  <c r="J10" i="15" s="1"/>
  <c r="AJ35" i="15"/>
  <c r="J35" i="15" s="1"/>
  <c r="AJ34" i="15"/>
  <c r="J34" i="15" s="1"/>
  <c r="AJ30" i="15"/>
  <c r="J30" i="15" s="1"/>
  <c r="AJ14" i="15"/>
  <c r="J14" i="15" s="1"/>
  <c r="AJ11" i="15"/>
  <c r="J11" i="15" s="1"/>
  <c r="AJ12" i="15"/>
  <c r="J12" i="15" s="1"/>
  <c r="AJ29" i="15"/>
  <c r="J29" i="15" s="1"/>
  <c r="AJ27" i="15"/>
  <c r="J27" i="15" s="1"/>
  <c r="AJ38" i="15"/>
  <c r="J38" i="15" s="1"/>
  <c r="AJ36" i="15"/>
  <c r="J36" i="15" s="1"/>
  <c r="AJ28" i="15"/>
  <c r="J28" i="15" s="1"/>
  <c r="AJ26" i="15"/>
  <c r="J26" i="15" s="1"/>
  <c r="AJ40" i="15"/>
  <c r="J40" i="15" s="1"/>
  <c r="AJ19" i="15"/>
  <c r="J19" i="15" s="1"/>
  <c r="AJ37" i="15"/>
  <c r="J37" i="15" s="1"/>
  <c r="AJ31" i="15"/>
  <c r="J31" i="15" s="1"/>
  <c r="AJ32" i="15"/>
  <c r="J32" i="15" s="1"/>
  <c r="AJ39" i="15"/>
  <c r="J39" i="15" s="1"/>
  <c r="AJ13" i="15"/>
  <c r="J13" i="15" s="1"/>
  <c r="AJ23" i="15"/>
  <c r="J23" i="15" s="1"/>
  <c r="AJ22" i="15"/>
  <c r="J22" i="15" s="1"/>
  <c r="AJ33" i="15"/>
  <c r="J33" i="15" s="1"/>
  <c r="AJ25" i="15"/>
  <c r="J25" i="15" s="1"/>
  <c r="AJ9" i="15" l="1"/>
  <c r="J9" i="15" s="1"/>
  <c r="AJ7" i="15"/>
  <c r="J7" i="15" s="1"/>
  <c r="AJ6" i="15"/>
  <c r="J6" i="15" s="1"/>
  <c r="AJ8" i="15"/>
  <c r="J8" i="15" s="1"/>
</calcChain>
</file>

<file path=xl/sharedStrings.xml><?xml version="1.0" encoding="utf-8"?>
<sst xmlns="http://schemas.openxmlformats.org/spreadsheetml/2006/main" count="335" uniqueCount="253">
  <si>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</si>
  <si>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</si>
  <si>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</si>
  <si>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</si>
  <si>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</si>
  <si>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</si>
  <si>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</si>
  <si>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</si>
  <si>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</si>
  <si>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</si>
  <si>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</si>
  <si>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</si>
  <si>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</si>
  <si>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</si>
  <si>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</si>
  <si>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</si>
  <si>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</si>
  <si>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</si>
  <si>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</si>
  <si>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</si>
  <si>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</si>
  <si>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</si>
  <si>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</si>
  <si>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</si>
  <si>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</si>
  <si>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</si>
  <si>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</si>
  <si>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</si>
  <si>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</si>
  <si>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</si>
  <si>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</si>
  <si>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</si>
  <si>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</si>
  <si>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</si>
  <si>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</si>
  <si>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</si>
  <si>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</si>
  <si>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リレー種目</t>
    <rPh sb="3" eb="5">
      <t>シュモク</t>
    </rPh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</si>
  <si>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</si>
  <si>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</si>
  <si>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</si>
  <si>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</si>
  <si>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</si>
  <si>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</si>
  <si>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</si>
  <si>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</si>
  <si>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</si>
  <si>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</si>
  <si>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</si>
  <si>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</si>
  <si>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</si>
  <si>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</si>
  <si>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</si>
  <si>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</si>
  <si>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</si>
  <si>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</si>
  <si>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</si>
  <si>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</si>
  <si>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</si>
  <si>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</si>
  <si>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</si>
  <si>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</si>
  <si>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</si>
  <si>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</si>
  <si>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</si>
  <si>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</si>
  <si>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</si>
  <si>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男子一般</t>
    <rPh sb="0" eb="2">
      <t>ダンシ</t>
    </rPh>
    <rPh sb="2" eb="4">
      <t>イッパン</t>
    </rPh>
    <phoneticPr fontId="2"/>
  </si>
  <si>
    <t>参加人数</t>
    <rPh sb="0" eb="2">
      <t>サンカ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</si>
  <si>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</si>
  <si>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</si>
  <si>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</si>
  <si>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</si>
  <si>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</si>
  <si>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</si>
  <si>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</si>
  <si>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</si>
  <si>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</si>
  <si>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</si>
  <si>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</si>
  <si>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</si>
  <si>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</si>
  <si>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</si>
  <si>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</si>
  <si>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</si>
  <si>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</si>
  <si>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</si>
  <si>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</si>
  <si>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</si>
  <si>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</si>
  <si>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</si>
  <si>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</si>
  <si>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</si>
  <si>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</si>
  <si>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</si>
  <si>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</si>
  <si>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</si>
  <si>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</si>
  <si>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</si>
  <si>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</si>
  <si>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</si>
  <si>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</si>
  <si>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</si>
  <si>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</si>
  <si>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</si>
  <si>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</si>
  <si>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</si>
  <si>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</si>
  <si>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</si>
  <si>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</si>
  <si>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</si>
  <si>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希望役職</t>
    <rPh sb="0" eb="2">
      <t>キボウ</t>
    </rPh>
    <rPh sb="2" eb="4">
      <t>ヤクショク</t>
    </rPh>
    <phoneticPr fontId="2"/>
  </si>
  <si>
    <t>公認競技役員資格</t>
    <rPh sb="0" eb="2">
      <t>コウニン</t>
    </rPh>
    <rPh sb="2" eb="4">
      <t>キョウギ</t>
    </rPh>
    <rPh sb="4" eb="6">
      <t>ヤクイン</t>
    </rPh>
    <rPh sb="6" eb="8">
      <t>シカク</t>
    </rPh>
    <phoneticPr fontId="2"/>
  </si>
  <si>
    <t>なし</t>
    <phoneticPr fontId="2"/>
  </si>
  <si>
    <t>役職はご希望通りにならない場合もありますのでご了承ください。資格欄は該当資格を選んでください。</t>
    <rPh sb="0" eb="2">
      <t>ヤクショク</t>
    </rPh>
    <rPh sb="4" eb="6">
      <t>キボウ</t>
    </rPh>
    <rPh sb="6" eb="7">
      <t>ドオ</t>
    </rPh>
    <rPh sb="13" eb="15">
      <t>バアイ</t>
    </rPh>
    <rPh sb="23" eb="25">
      <t>リョウショウ</t>
    </rPh>
    <rPh sb="30" eb="32">
      <t>シカク</t>
    </rPh>
    <rPh sb="32" eb="33">
      <t>ラン</t>
    </rPh>
    <rPh sb="34" eb="36">
      <t>ガイトウ</t>
    </rPh>
    <rPh sb="36" eb="38">
      <t>シカク</t>
    </rPh>
    <rPh sb="39" eb="40">
      <t>エラ</t>
    </rPh>
    <phoneticPr fontId="2"/>
  </si>
  <si>
    <t>上級・Ａ級</t>
    <rPh sb="0" eb="2">
      <t>ジョウキュウ</t>
    </rPh>
    <rPh sb="4" eb="5">
      <t>キュウ</t>
    </rPh>
    <phoneticPr fontId="2"/>
  </si>
  <si>
    <t>１種・Ｂ級</t>
    <rPh sb="1" eb="2">
      <t>シュ</t>
    </rPh>
    <rPh sb="4" eb="5">
      <t>キュウ</t>
    </rPh>
    <phoneticPr fontId="2"/>
  </si>
  <si>
    <t>２種・Ｃ級</t>
    <rPh sb="1" eb="2">
      <t>シュ</t>
    </rPh>
    <rPh sb="4" eb="5">
      <t>キュウ</t>
    </rPh>
    <phoneticPr fontId="2"/>
  </si>
  <si>
    <t>※役員が２日間で替わる場合</t>
    <rPh sb="1" eb="3">
      <t>ヤクイン</t>
    </rPh>
    <rPh sb="5" eb="7">
      <t>ニチカン</t>
    </rPh>
    <rPh sb="8" eb="9">
      <t>カ</t>
    </rPh>
    <rPh sb="11" eb="13">
      <t>バアイ</t>
    </rPh>
    <phoneticPr fontId="2"/>
  </si>
  <si>
    <t>　必ず競技役員１名を下記に明記ください。選考されたクラブに役員派遣をお願いします。</t>
    <rPh sb="1" eb="2">
      <t>カナラ</t>
    </rPh>
    <rPh sb="3" eb="5">
      <t>キョウギ</t>
    </rPh>
    <rPh sb="5" eb="7">
      <t>ヤクイン</t>
    </rPh>
    <rPh sb="8" eb="9">
      <t>メイ</t>
    </rPh>
    <rPh sb="10" eb="12">
      <t>カキ</t>
    </rPh>
    <rPh sb="13" eb="15">
      <t>メイキ</t>
    </rPh>
    <rPh sb="20" eb="22">
      <t>センコウ</t>
    </rPh>
    <rPh sb="29" eb="31">
      <t>ヤクイン</t>
    </rPh>
    <rPh sb="31" eb="33">
      <t>ハケン</t>
    </rPh>
    <rPh sb="35" eb="36">
      <t>ネガ</t>
    </rPh>
    <phoneticPr fontId="2"/>
  </si>
  <si>
    <t>　尚、競技役員には大会役員ポロシャツ及び昼食を配布いたします。</t>
    <rPh sb="1" eb="2">
      <t>ナオ</t>
    </rPh>
    <rPh sb="3" eb="5">
      <t>キョウギ</t>
    </rPh>
    <rPh sb="5" eb="7">
      <t>ヤクイン</t>
    </rPh>
    <rPh sb="9" eb="11">
      <t>タイカイ</t>
    </rPh>
    <rPh sb="11" eb="13">
      <t>ヤクイン</t>
    </rPh>
    <rPh sb="18" eb="19">
      <t>オヨ</t>
    </rPh>
    <rPh sb="20" eb="22">
      <t>チュウショク</t>
    </rPh>
    <rPh sb="23" eb="25">
      <t>ハイフ</t>
    </rPh>
    <phoneticPr fontId="2"/>
  </si>
  <si>
    <t>混合4× 50mメドレーリレー</t>
    <phoneticPr fontId="2"/>
  </si>
  <si>
    <t>混合4× 50mフリーリレー</t>
    <phoneticPr fontId="2"/>
  </si>
  <si>
    <t>女子4× 50mメドレーリレー</t>
    <phoneticPr fontId="2"/>
  </si>
  <si>
    <t>男子4× 50mメドレーリレー</t>
    <rPh sb="0" eb="2">
      <t>ダンシ</t>
    </rPh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</si>
  <si>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</si>
  <si>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</si>
  <si>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</si>
  <si>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</si>
  <si>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</si>
  <si>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</si>
  <si>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</si>
  <si>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</si>
  <si>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</si>
  <si>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</si>
  <si>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</si>
  <si>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</si>
  <si>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</si>
  <si>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</si>
  <si>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</si>
  <si>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</si>
  <si>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</si>
  <si>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</si>
  <si>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</si>
  <si>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</si>
  <si>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</si>
  <si>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</si>
  <si>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</si>
  <si>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</si>
  <si>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</si>
  <si>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</si>
  <si>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</si>
  <si>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7"/>
  </si>
  <si>
    <t>泳者3No</t>
    <rPh sb="0" eb="2">
      <t>エイシャ</t>
    </rPh>
    <phoneticPr fontId="17"/>
  </si>
  <si>
    <t>泳者2No</t>
    <rPh sb="0" eb="2">
      <t>エイシャ</t>
    </rPh>
    <phoneticPr fontId="17"/>
  </si>
  <si>
    <t>泳者1No</t>
    <rPh sb="0" eb="2">
      <t>エイシャ</t>
    </rPh>
    <phoneticPr fontId="17"/>
  </si>
  <si>
    <t>距離</t>
    <rPh sb="0" eb="2">
      <t>キョリ</t>
    </rPh>
    <phoneticPr fontId="17"/>
  </si>
  <si>
    <t>種目No</t>
    <rPh sb="0" eb="2">
      <t>シュモク</t>
    </rPh>
    <phoneticPr fontId="17"/>
  </si>
  <si>
    <t>オープン</t>
    <phoneticPr fontId="17"/>
  </si>
  <si>
    <t>団体番号</t>
    <rPh sb="0" eb="2">
      <t>ダンタイ</t>
    </rPh>
    <rPh sb="2" eb="4">
      <t>バンゴウ</t>
    </rPh>
    <phoneticPr fontId="17"/>
  </si>
  <si>
    <t>エントリータイム</t>
    <phoneticPr fontId="17"/>
  </si>
  <si>
    <t>区分No</t>
    <rPh sb="0" eb="2">
      <t>クブン</t>
    </rPh>
    <phoneticPr fontId="17"/>
  </si>
  <si>
    <t>学種</t>
    <rPh sb="0" eb="1">
      <t>ガク</t>
    </rPh>
    <rPh sb="1" eb="2">
      <t>シュ</t>
    </rPh>
    <phoneticPr fontId="17"/>
  </si>
  <si>
    <t>チーム名カナ</t>
    <rPh sb="3" eb="4">
      <t>メイ</t>
    </rPh>
    <phoneticPr fontId="17"/>
  </si>
  <si>
    <t>チーム名</t>
    <rPh sb="3" eb="4">
      <t>メイ</t>
    </rPh>
    <phoneticPr fontId="17"/>
  </si>
  <si>
    <t>性別</t>
    <rPh sb="0" eb="2">
      <t>セイベツ</t>
    </rPh>
    <phoneticPr fontId="17"/>
  </si>
  <si>
    <t>4× 25mフリーリレー</t>
    <phoneticPr fontId="2"/>
  </si>
  <si>
    <t>4× 25mメドレーリレー</t>
    <phoneticPr fontId="2"/>
  </si>
  <si>
    <t>男子4× 25mフリーリレー</t>
    <rPh sb="0" eb="2">
      <t>ダンシ</t>
    </rPh>
    <phoneticPr fontId="2"/>
  </si>
  <si>
    <t>男子4× 25mメドレーリレー</t>
    <rPh sb="0" eb="2">
      <t>ダンシ</t>
    </rPh>
    <phoneticPr fontId="2"/>
  </si>
  <si>
    <t>女子4× 25mフリーリレー</t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</si>
  <si>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</si>
  <si>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</si>
  <si>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</si>
  <si>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</si>
  <si>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</si>
  <si>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年齢</t>
    <rPh sb="0" eb="2">
      <t>ネンレイ</t>
    </rPh>
    <phoneticPr fontId="2"/>
  </si>
  <si>
    <t>選手No</t>
    <rPh sb="0" eb="2">
      <t>センシュ</t>
    </rPh>
    <phoneticPr fontId="2"/>
  </si>
  <si>
    <t>100m 個人メドレー</t>
    <rPh sb="5" eb="7">
      <t>コジン</t>
    </rPh>
    <phoneticPr fontId="2"/>
  </si>
  <si>
    <t>※リレーのみ出場できる場合</t>
    <rPh sb="6" eb="8">
      <t>シュツジョウ</t>
    </rPh>
    <rPh sb="11" eb="13">
      <t>バアイ</t>
    </rPh>
    <phoneticPr fontId="2"/>
  </si>
  <si>
    <t>ＹとＺを変更すること。</t>
    <rPh sb="4" eb="6">
      <t>ヘンコウ</t>
    </rPh>
    <phoneticPr fontId="2"/>
  </si>
  <si>
    <t>jsca@tdsystem.co.jp</t>
    <phoneticPr fontId="2"/>
  </si>
  <si>
    <t>Ｓ</t>
    <phoneticPr fontId="2"/>
  </si>
  <si>
    <t>Ｍ</t>
    <phoneticPr fontId="2"/>
  </si>
  <si>
    <t>Ｌ</t>
    <phoneticPr fontId="2"/>
  </si>
  <si>
    <t>Ｏ</t>
    <phoneticPr fontId="2"/>
  </si>
  <si>
    <t>役員ポロシャツサイズ</t>
    <rPh sb="0" eb="2">
      <t>ヤクイン</t>
    </rPh>
    <phoneticPr fontId="2"/>
  </si>
  <si>
    <t>ＸＯ</t>
    <phoneticPr fontId="2"/>
  </si>
  <si>
    <t>ＸＸＯ</t>
    <phoneticPr fontId="2"/>
  </si>
  <si>
    <t>会員種別</t>
    <rPh sb="0" eb="2">
      <t>カイイン</t>
    </rPh>
    <rPh sb="2" eb="4">
      <t>シュベツ</t>
    </rPh>
    <phoneticPr fontId="2"/>
  </si>
  <si>
    <t>◎制限タイムリレー</t>
    <rPh sb="1" eb="3">
      <t>セイゲン</t>
    </rPh>
    <phoneticPr fontId="2"/>
  </si>
  <si>
    <t>男子4×100mフリーリレー</t>
    <rPh sb="0" eb="2">
      <t>ダンシ</t>
    </rPh>
    <phoneticPr fontId="2"/>
  </si>
  <si>
    <t>女子4×100mフリーリレー</t>
    <phoneticPr fontId="2"/>
  </si>
  <si>
    <t>混合フリー</t>
    <rPh sb="0" eb="2">
      <t>コンゴウ</t>
    </rPh>
    <phoneticPr fontId="2"/>
  </si>
  <si>
    <t>種目参加</t>
    <rPh sb="0" eb="2">
      <t>シュモク</t>
    </rPh>
    <rPh sb="2" eb="4">
      <t>サンカ</t>
    </rPh>
    <phoneticPr fontId="2"/>
  </si>
  <si>
    <t>◎競技役員</t>
    <rPh sb="1" eb="3">
      <t>キョウギ</t>
    </rPh>
    <rPh sb="3" eb="5">
      <t>ヤクイン</t>
    </rPh>
    <phoneticPr fontId="2"/>
  </si>
  <si>
    <t>社員</t>
    <rPh sb="0" eb="2">
      <t>シャイン</t>
    </rPh>
    <phoneticPr fontId="2"/>
  </si>
  <si>
    <t>講師</t>
    <rPh sb="0" eb="2">
      <t>コウシ</t>
    </rPh>
    <phoneticPr fontId="2"/>
  </si>
  <si>
    <t>法人</t>
    <rPh sb="0" eb="2">
      <t>ホウジン</t>
    </rPh>
    <phoneticPr fontId="2"/>
  </si>
  <si>
    <t>花田　雪乃</t>
    <rPh sb="0" eb="2">
      <t>ハナダ</t>
    </rPh>
    <rPh sb="3" eb="5">
      <t>ユキノ</t>
    </rPh>
    <phoneticPr fontId="2"/>
  </si>
  <si>
    <t>女子</t>
  </si>
  <si>
    <t>特になし</t>
    <rPh sb="0" eb="1">
      <t>トク</t>
    </rPh>
    <phoneticPr fontId="2"/>
  </si>
  <si>
    <t>なし</t>
  </si>
  <si>
    <t>◎競技役員</t>
    <rPh sb="1" eb="3">
      <t>キョウギ</t>
    </rPh>
    <rPh sb="3" eb="5">
      <t>ヤクイン</t>
    </rPh>
    <phoneticPr fontId="2"/>
  </si>
  <si>
    <t>Tel</t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</si>
  <si>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</si>
  <si>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</si>
  <si>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</si>
  <si>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</si>
  <si>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</si>
  <si>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</si>
  <si>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個人種目</t>
    <rPh sb="0" eb="2">
      <t>コジン</t>
    </rPh>
    <rPh sb="2" eb="4">
      <t>シュモク</t>
    </rPh>
    <phoneticPr fontId="2"/>
  </si>
  <si>
    <t>参加費</t>
    <rPh sb="0" eb="2">
      <t>サンカ</t>
    </rPh>
    <rPh sb="2" eb="3">
      <t>ヒ</t>
    </rPh>
    <phoneticPr fontId="2"/>
  </si>
  <si>
    <t xml:space="preserve"> 25m 背　泳　ぎ</t>
    <rPh sb="5" eb="6">
      <t>セ</t>
    </rPh>
    <rPh sb="7" eb="8">
      <t>エイ</t>
    </rPh>
    <phoneticPr fontId="2"/>
  </si>
  <si>
    <t xml:space="preserve"> 25m バタフライ</t>
    <phoneticPr fontId="2"/>
  </si>
  <si>
    <t xml:space="preserve"> 25m 自　由　形</t>
    <rPh sb="5" eb="6">
      <t>ジ</t>
    </rPh>
    <rPh sb="7" eb="8">
      <t>ヨシ</t>
    </rPh>
    <rPh sb="9" eb="10">
      <t>カタチ</t>
    </rPh>
    <phoneticPr fontId="2"/>
  </si>
  <si>
    <t xml:space="preserve"> 50m 自　由　形</t>
    <rPh sb="5" eb="6">
      <t>ジ</t>
    </rPh>
    <rPh sb="7" eb="8">
      <t>ヨシ</t>
    </rPh>
    <rPh sb="9" eb="10">
      <t>カタチ</t>
    </rPh>
    <phoneticPr fontId="2"/>
  </si>
  <si>
    <t xml:space="preserve"> 50m 背　泳　ぎ</t>
    <rPh sb="5" eb="6">
      <t>セ</t>
    </rPh>
    <rPh sb="7" eb="8">
      <t>エイ</t>
    </rPh>
    <phoneticPr fontId="2"/>
  </si>
  <si>
    <t xml:space="preserve"> 50m 平　泳　ぎ</t>
    <rPh sb="5" eb="6">
      <t>ヘイ</t>
    </rPh>
    <rPh sb="7" eb="8">
      <t>エイ</t>
    </rPh>
    <phoneticPr fontId="2"/>
  </si>
  <si>
    <t xml:space="preserve"> 50m バタフライ</t>
    <phoneticPr fontId="2"/>
  </si>
  <si>
    <t>混合メドレー</t>
    <rPh sb="0" eb="2">
      <t>コンゴウ</t>
    </rPh>
    <phoneticPr fontId="2"/>
  </si>
  <si>
    <t>速報</t>
    <rPh sb="0" eb="2">
      <t>ソクホウ</t>
    </rPh>
    <phoneticPr fontId="2"/>
  </si>
  <si>
    <t>名</t>
    <rPh sb="0" eb="1">
      <t>メイ</t>
    </rPh>
    <phoneticPr fontId="2"/>
  </si>
  <si>
    <t>プログラムNo</t>
    <phoneticPr fontId="2"/>
  </si>
  <si>
    <t>プログラムNo</t>
    <phoneticPr fontId="2"/>
  </si>
  <si>
    <t>③</t>
    <phoneticPr fontId="2"/>
  </si>
  <si>
    <t>◎玉入れ大会</t>
    <rPh sb="1" eb="2">
      <t>タマ</t>
    </rPh>
    <rPh sb="2" eb="3">
      <t>イ</t>
    </rPh>
    <rPh sb="4" eb="6">
      <t>タイカイ</t>
    </rPh>
    <phoneticPr fontId="2"/>
  </si>
  <si>
    <t>◎領収書の内容</t>
    <rPh sb="1" eb="4">
      <t>リョウシュウショ</t>
    </rPh>
    <rPh sb="5" eb="7">
      <t>ナイヨウ</t>
    </rPh>
    <phoneticPr fontId="2"/>
  </si>
  <si>
    <t>◎駐車場の利用</t>
    <rPh sb="1" eb="4">
      <t>チュウシャジョウ</t>
    </rPh>
    <rPh sb="5" eb="7">
      <t>リヨウ</t>
    </rPh>
    <phoneticPr fontId="2"/>
  </si>
  <si>
    <t>乗用車</t>
    <rPh sb="0" eb="3">
      <t>ジョウヨウシャ</t>
    </rPh>
    <phoneticPr fontId="2"/>
  </si>
  <si>
    <t>ワゴン車</t>
    <rPh sb="3" eb="4">
      <t>シャ</t>
    </rPh>
    <phoneticPr fontId="2"/>
  </si>
  <si>
    <t>マイクロ</t>
    <phoneticPr fontId="2"/>
  </si>
  <si>
    <t>大型バス</t>
    <rPh sb="0" eb="2">
      <t>オオガタ</t>
    </rPh>
    <phoneticPr fontId="2"/>
  </si>
  <si>
    <t>台</t>
    <rPh sb="0" eb="1">
      <t>ダイ</t>
    </rPh>
    <phoneticPr fontId="2"/>
  </si>
  <si>
    <t>※上記の駐車場申し込みは、役員と引率コーチ分です。</t>
    <phoneticPr fontId="2"/>
  </si>
  <si>
    <t>団体参加費</t>
    <rPh sb="0" eb="2">
      <t>ダンタイ</t>
    </rPh>
    <rPh sb="2" eb="4">
      <t>サンカ</t>
    </rPh>
    <rPh sb="4" eb="5">
      <t>ヒ</t>
    </rPh>
    <phoneticPr fontId="2"/>
  </si>
  <si>
    <t>期日：2025年11月02日</t>
    <rPh sb="0" eb="2">
      <t>キジツ</t>
    </rPh>
    <rPh sb="7" eb="8">
      <t>ネン</t>
    </rPh>
    <rPh sb="10" eb="11">
      <t>ガツ</t>
    </rPh>
    <rPh sb="13" eb="14">
      <t>ニチ</t>
    </rPh>
    <phoneticPr fontId="2"/>
  </si>
  <si>
    <t>会場：まほろばスイムパーク　スイムピア奈良</t>
    <rPh sb="0" eb="2">
      <t>カイジョウ</t>
    </rPh>
    <rPh sb="19" eb="21">
      <t>ナラ</t>
    </rPh>
    <phoneticPr fontId="2"/>
  </si>
  <si>
    <t>内ご入力下さい。</t>
    <rPh sb="0" eb="1">
      <t>ナイ</t>
    </rPh>
    <rPh sb="2" eb="4">
      <t>ニュウリョク</t>
    </rPh>
    <rPh sb="4" eb="5">
      <t>クダ</t>
    </rPh>
    <phoneticPr fontId="2"/>
  </si>
  <si>
    <t>200m 個人メドレー</t>
    <rPh sb="5" eb="7">
      <t>コジン</t>
    </rPh>
    <phoneticPr fontId="2"/>
  </si>
  <si>
    <t xml:space="preserve"> 25m 平　泳　ぎ</t>
    <rPh sb="5" eb="6">
      <t>ヒラ</t>
    </rPh>
    <rPh sb="7" eb="8">
      <t>エイ</t>
    </rPh>
    <phoneticPr fontId="2"/>
  </si>
  <si>
    <t>100m 自　由　形</t>
    <rPh sb="5" eb="6">
      <t>ジ</t>
    </rPh>
    <rPh sb="7" eb="8">
      <t>ヨシ</t>
    </rPh>
    <rPh sb="9" eb="10">
      <t>カタチ</t>
    </rPh>
    <phoneticPr fontId="2"/>
  </si>
  <si>
    <t>100m 背　泳　ぎ</t>
    <rPh sb="5" eb="6">
      <t>セ</t>
    </rPh>
    <rPh sb="7" eb="8">
      <t>エイ</t>
    </rPh>
    <phoneticPr fontId="2"/>
  </si>
  <si>
    <t>100m 平　泳　ぎ</t>
    <rPh sb="5" eb="6">
      <t>ヘイ</t>
    </rPh>
    <rPh sb="7" eb="8">
      <t>エイ</t>
    </rPh>
    <phoneticPr fontId="2"/>
  </si>
  <si>
    <t>100m バタフライ</t>
    <phoneticPr fontId="2"/>
  </si>
  <si>
    <t>200m 背　泳　ぎ</t>
    <rPh sb="5" eb="6">
      <t>セ</t>
    </rPh>
    <rPh sb="7" eb="8">
      <t>エイ</t>
    </rPh>
    <phoneticPr fontId="2"/>
  </si>
  <si>
    <t>200m 自　由　形</t>
    <rPh sb="5" eb="6">
      <t>ジ</t>
    </rPh>
    <rPh sb="7" eb="8">
      <t>ヨシ</t>
    </rPh>
    <rPh sb="9" eb="10">
      <t>カタチ</t>
    </rPh>
    <phoneticPr fontId="2"/>
  </si>
  <si>
    <t>200m 平　泳　ぎ</t>
    <rPh sb="5" eb="6">
      <t>ヘイ</t>
    </rPh>
    <rPh sb="7" eb="8">
      <t>エイ</t>
    </rPh>
    <phoneticPr fontId="2"/>
  </si>
  <si>
    <t>200m バタフライ</t>
    <phoneticPr fontId="2"/>
  </si>
  <si>
    <t>-</t>
    <phoneticPr fontId="2"/>
  </si>
  <si>
    <t>◎参加種目数</t>
    <rPh sb="1" eb="3">
      <t>サンカ</t>
    </rPh>
    <rPh sb="3" eb="6">
      <t>シュモクスウ</t>
    </rPh>
    <phoneticPr fontId="2"/>
  </si>
  <si>
    <t>登録者リレー用</t>
    <rPh sb="0" eb="3">
      <t>トウロクシャ</t>
    </rPh>
    <rPh sb="6" eb="7">
      <t>ヨウ</t>
    </rPh>
    <phoneticPr fontId="2"/>
  </si>
  <si>
    <t>近畿ＳＣマスターズスイミングフェスティバル　協会未登録者用</t>
    <rPh sb="0" eb="2">
      <t>キンキ</t>
    </rPh>
    <rPh sb="22" eb="24">
      <t>キョウカイ</t>
    </rPh>
    <rPh sb="24" eb="28">
      <t>ミトウロクシャ</t>
    </rPh>
    <rPh sb="28" eb="2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</si>
</sst>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#,##0&quot; 円&quot;"/>
    <numFmt numFmtId="185" formatCode="m&quot;月&quot;d&quot;日（&quot;aaa&quot;)&quot;"/>
    <numFmt numFmtId="186" formatCode="0_ "/>
    <numFmt numFmtId="187" formatCode="0&quot;種目&quot;"/>
  </numFmts>
  <fonts count="2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6"/>
      <color indexed="9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5" fillId="3" borderId="1" xfId="0" applyNumberFormat="1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8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16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3" fontId="1" fillId="0" borderId="6" xfId="0" applyNumberFormat="1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>
      <alignment vertical="center"/>
    </xf>
    <xf numFmtId="49" fontId="0" fillId="0" borderId="7" xfId="0" applyNumberFormat="1" applyBorder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0" fillId="5" borderId="0" xfId="0" applyFill="1">
      <alignment vertical="center"/>
    </xf>
    <xf numFmtId="49" fontId="4" fillId="5" borderId="0" xfId="0" applyNumberFormat="1" applyFont="1" applyFill="1">
      <alignment vertical="center"/>
    </xf>
    <xf numFmtId="0" fontId="5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56" fontId="3" fillId="5" borderId="0" xfId="0" applyNumberFormat="1" applyFont="1" applyFill="1">
      <alignment vertical="center"/>
    </xf>
    <xf numFmtId="0" fontId="7" fillId="5" borderId="0" xfId="0" applyFont="1" applyFill="1" applyAlignment="1">
      <alignment horizontal="left" vertical="center"/>
    </xf>
    <xf numFmtId="181" fontId="3" fillId="0" borderId="0" xfId="0" applyNumberFormat="1" applyFont="1">
      <alignment vertical="center"/>
    </xf>
    <xf numFmtId="0" fontId="7" fillId="5" borderId="6" xfId="0" applyFont="1" applyFill="1" applyBorder="1" applyAlignment="1">
      <alignment horizontal="left" vertical="center"/>
    </xf>
    <xf numFmtId="177" fontId="15" fillId="6" borderId="1" xfId="0" applyNumberFormat="1" applyFont="1" applyFill="1" applyBorder="1" applyProtection="1">
      <alignment vertical="center"/>
      <protection locked="0"/>
    </xf>
    <xf numFmtId="176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6" borderId="1" xfId="0" applyFont="1" applyFill="1" applyBorder="1" applyProtection="1">
      <alignment vertical="center"/>
      <protection locked="0"/>
    </xf>
    <xf numFmtId="183" fontId="0" fillId="6" borderId="1" xfId="0" applyNumberFormat="1" applyFill="1" applyBorder="1" applyAlignment="1" applyProtection="1">
      <alignment vertical="center" shrinkToFit="1"/>
      <protection locked="0"/>
    </xf>
    <xf numFmtId="176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Protection="1">
      <alignment vertical="center"/>
      <protection locked="0"/>
    </xf>
    <xf numFmtId="183" fontId="1" fillId="3" borderId="1" xfId="1" applyNumberFormat="1" applyFill="1" applyBorder="1" applyAlignment="1" applyProtection="1">
      <alignment vertical="center" shrinkToFit="1"/>
      <protection locked="0"/>
    </xf>
    <xf numFmtId="177" fontId="15" fillId="3" borderId="1" xfId="1" applyNumberFormat="1" applyFont="1" applyFill="1" applyBorder="1" applyProtection="1">
      <alignment vertical="center"/>
      <protection locked="0"/>
    </xf>
    <xf numFmtId="183" fontId="0" fillId="3" borderId="1" xfId="1" applyNumberFormat="1" applyFont="1" applyFill="1" applyBorder="1" applyAlignment="1" applyProtection="1">
      <alignment vertical="center" shrinkToFit="1"/>
      <protection locked="0"/>
    </xf>
    <xf numFmtId="177" fontId="15" fillId="0" borderId="1" xfId="0" applyNumberFormat="1" applyFont="1" applyBorder="1" applyProtection="1">
      <alignment vertical="center"/>
      <protection locked="0"/>
    </xf>
    <xf numFmtId="177" fontId="15" fillId="0" borderId="1" xfId="0" applyNumberFormat="1" applyFont="1" applyBorder="1">
      <alignment vertical="center"/>
    </xf>
    <xf numFmtId="0" fontId="22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" fontId="4" fillId="7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>
      <alignment vertical="center"/>
    </xf>
    <xf numFmtId="1" fontId="23" fillId="0" borderId="0" xfId="0" applyNumberFormat="1" applyFont="1">
      <alignment vertical="center"/>
    </xf>
    <xf numFmtId="0" fontId="24" fillId="0" borderId="0" xfId="0" applyFont="1" applyAlignment="1">
      <alignment horizontal="right" vertical="center"/>
    </xf>
    <xf numFmtId="1" fontId="25" fillId="7" borderId="0" xfId="0" applyNumberFormat="1" applyFont="1" applyFill="1" applyAlignment="1" applyProtection="1">
      <alignment horizontal="center" vertical="center"/>
      <protection locked="0"/>
    </xf>
    <xf numFmtId="0" fontId="26" fillId="7" borderId="0" xfId="0" applyFont="1" applyFill="1" applyAlignment="1">
      <alignment horizontal="center" vertical="center"/>
    </xf>
    <xf numFmtId="0" fontId="25" fillId="7" borderId="0" xfId="0" quotePrefix="1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85" fontId="20" fillId="5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Alignment="1">
      <alignment horizontal="center" vertical="center"/>
    </xf>
    <xf numFmtId="3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shrinkToFit="1"/>
    </xf>
    <xf numFmtId="180" fontId="3" fillId="0" borderId="0" xfId="0" applyNumberFormat="1" applyFont="1" applyAlignment="1">
      <alignment horizontal="right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right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81" fontId="3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4" fontId="15" fillId="0" borderId="1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8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78"/>
  <sheetViews>
    <sheetView showGridLines="0" tabSelected="1" zoomScaleNormal="100" workbookViewId="0">
      <selection activeCell="Q5" sqref="Q5:V5"/>
    </sheetView>
  </sheetViews>
  <sheetFormatPr defaultColWidth="9.109375" defaultRowHeight="22.5" customHeight="1"/>
  <cols>
    <col min="1" max="1" width="5.33203125" style="4" customWidth="1"/>
    <col min="2" max="2" width="22.5546875" style="4" customWidth="1"/>
    <col min="3" max="9" width="4.5546875" style="4" customWidth="1"/>
    <col min="10" max="15" width="4.33203125" style="4" customWidth="1"/>
    <col min="16" max="16" width="6.33203125" style="4" customWidth="1"/>
    <col min="17" max="20" width="4.33203125" style="4" customWidth="1"/>
    <col min="21" max="25" width="3.6640625" style="4" customWidth="1"/>
    <col min="26" max="26" width="1.88671875" style="4" customWidth="1"/>
    <col min="27" max="27" width="9.6640625" style="4" hidden="1" customWidth="1"/>
    <col min="28" max="34" width="9.6640625" style="4" customWidth="1"/>
    <col min="35" max="16384" width="9.109375" style="4"/>
  </cols>
  <sheetData>
    <row r="1" spans="1:27" ht="23.25" customHeight="1">
      <c r="B1" s="12" t="s">
        <v>252</v>
      </c>
      <c r="C1" s="2"/>
      <c r="D1" s="2"/>
      <c r="E1" s="2"/>
      <c r="F1" s="2"/>
      <c r="G1" s="2"/>
      <c r="H1" s="2"/>
      <c r="I1" s="2"/>
      <c r="J1" s="2"/>
      <c r="T1" s="123" t="s">
        <v>53</v>
      </c>
      <c r="U1" s="124"/>
      <c r="V1" s="124"/>
      <c r="W1" s="125"/>
    </row>
    <row r="2" spans="1:27" ht="24" customHeight="1">
      <c r="B2" s="2" t="s">
        <v>236</v>
      </c>
      <c r="C2" s="2"/>
      <c r="D2" s="2"/>
      <c r="E2" s="2"/>
      <c r="F2" s="2"/>
      <c r="G2" s="2"/>
      <c r="H2" s="2"/>
      <c r="I2" s="2"/>
      <c r="J2" s="2"/>
      <c r="U2" s="13"/>
      <c r="V2" s="13"/>
      <c r="W2" s="13"/>
      <c r="X2" s="13"/>
    </row>
    <row r="3" spans="1:27" ht="22.5" customHeight="1">
      <c r="A3" s="71"/>
      <c r="B3" s="75" t="s">
        <v>237</v>
      </c>
      <c r="C3" s="74"/>
      <c r="D3" s="74"/>
      <c r="E3" s="74"/>
      <c r="F3" s="74"/>
      <c r="G3" s="74"/>
      <c r="H3" s="74"/>
      <c r="I3" s="74"/>
      <c r="J3" s="71"/>
      <c r="P3" s="57"/>
      <c r="Q3" s="6" t="s">
        <v>238</v>
      </c>
      <c r="S3" s="6"/>
      <c r="T3" s="6"/>
      <c r="U3" s="6"/>
      <c r="V3" s="6"/>
    </row>
    <row r="4" spans="1:27" ht="12.75" customHeight="1">
      <c r="B4" s="1"/>
      <c r="C4" s="1"/>
      <c r="D4" s="1"/>
      <c r="E4" s="1"/>
      <c r="F4" s="1"/>
      <c r="G4" s="1"/>
      <c r="H4" s="1"/>
      <c r="I4" s="1"/>
      <c r="J4" s="1"/>
      <c r="T4" s="135"/>
      <c r="U4" s="135"/>
      <c r="V4" s="135"/>
      <c r="W4" s="135"/>
      <c r="X4" s="135"/>
      <c r="AA4" s="103" t="str">
        <f>IF(C5="","",C5&amp;D5&amp;F5&amp;G5&amp;H5&amp;I5)</f>
        <v>600</v>
      </c>
    </row>
    <row r="5" spans="1:27" ht="19.5" customHeight="1">
      <c r="B5" s="105" t="s">
        <v>0</v>
      </c>
      <c r="C5" s="106">
        <v>6</v>
      </c>
      <c r="D5" s="106">
        <v>0</v>
      </c>
      <c r="E5" s="107" t="s">
        <v>249</v>
      </c>
      <c r="F5" s="108">
        <v>0</v>
      </c>
      <c r="G5" s="102"/>
      <c r="H5" s="102"/>
      <c r="I5" s="102"/>
      <c r="P5" s="21" t="s">
        <v>2</v>
      </c>
      <c r="Q5" s="126"/>
      <c r="R5" s="127"/>
      <c r="S5" s="127"/>
      <c r="T5" s="127"/>
      <c r="U5" s="127"/>
      <c r="V5" s="128"/>
      <c r="W5" s="18"/>
      <c r="AA5" s="104" t="str">
        <f>IF(C5="","",C5&amp;D5&amp;G5&amp;H5&amp;I5)</f>
        <v>60</v>
      </c>
    </row>
    <row r="6" spans="1:27" ht="9" customHeight="1">
      <c r="B6" s="2"/>
    </row>
    <row r="7" spans="1:27" ht="19.5" customHeight="1">
      <c r="B7" s="21" t="s">
        <v>1</v>
      </c>
      <c r="C7" s="129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1"/>
    </row>
    <row r="8" spans="1:27" ht="9" customHeight="1">
      <c r="B8" s="2"/>
    </row>
    <row r="9" spans="1:27" ht="14.25" customHeight="1">
      <c r="B9" s="24" t="s">
        <v>27</v>
      </c>
      <c r="C9" s="136"/>
      <c r="D9" s="137"/>
      <c r="E9" s="137"/>
      <c r="F9" s="137"/>
      <c r="G9" s="137"/>
      <c r="H9" s="137"/>
      <c r="I9" s="137"/>
      <c r="J9" s="137"/>
      <c r="K9" s="138"/>
      <c r="M9" s="2"/>
      <c r="AA9" s="56"/>
    </row>
    <row r="10" spans="1:27" ht="14.25" hidden="1" customHeight="1">
      <c r="B10" s="24"/>
      <c r="C10" s="40"/>
      <c r="D10" s="39"/>
      <c r="E10" s="39"/>
      <c r="F10" s="39"/>
      <c r="G10" s="39"/>
      <c r="H10" s="39"/>
      <c r="I10" s="39"/>
      <c r="J10" s="39"/>
      <c r="K10" s="39"/>
      <c r="AA10" s="56"/>
    </row>
    <row r="11" spans="1:27" ht="19.5" customHeight="1">
      <c r="B11" s="21" t="s">
        <v>3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9"/>
      <c r="Q11" s="41"/>
      <c r="R11" s="21" t="s">
        <v>54</v>
      </c>
      <c r="S11" s="139"/>
      <c r="T11" s="140"/>
      <c r="U11" s="140"/>
      <c r="V11" s="141"/>
      <c r="AA11" s="56"/>
    </row>
    <row r="12" spans="1:27" ht="14.4">
      <c r="O12" s="42"/>
      <c r="AA12" s="56"/>
    </row>
    <row r="13" spans="1:27" ht="22.5" customHeight="1">
      <c r="B13" s="21" t="s">
        <v>4</v>
      </c>
      <c r="C13" s="9" t="s">
        <v>5</v>
      </c>
      <c r="D13" s="132"/>
      <c r="E13" s="133"/>
      <c r="F13" s="133"/>
      <c r="G13" s="133"/>
      <c r="H13" s="134"/>
      <c r="I13" s="30"/>
      <c r="J13" s="29"/>
      <c r="K13" s="29"/>
      <c r="L13" s="20"/>
      <c r="AA13" s="56"/>
    </row>
    <row r="14" spans="1:27" ht="22.5" customHeight="1">
      <c r="D14" s="154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/>
      <c r="AA14" s="56"/>
    </row>
    <row r="15" spans="1:27" ht="22.5" customHeight="1">
      <c r="D15" s="159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1"/>
      <c r="AA15" s="56"/>
    </row>
    <row r="16" spans="1:27" ht="22.5" customHeight="1">
      <c r="B16" s="21"/>
      <c r="C16" s="12"/>
      <c r="D16" s="157" t="s">
        <v>204</v>
      </c>
      <c r="E16" s="158"/>
      <c r="F16" s="143"/>
      <c r="G16" s="144"/>
      <c r="H16" s="144"/>
      <c r="I16" s="144"/>
      <c r="J16" s="144"/>
      <c r="K16" s="144"/>
      <c r="L16" s="144"/>
      <c r="M16" s="145"/>
      <c r="O16" s="23" t="s">
        <v>25</v>
      </c>
      <c r="P16" s="148"/>
      <c r="Q16" s="149"/>
      <c r="R16" s="149"/>
      <c r="S16" s="149"/>
      <c r="T16" s="149"/>
      <c r="U16" s="149"/>
      <c r="V16" s="149"/>
      <c r="W16" s="150"/>
      <c r="AA16" s="56"/>
    </row>
    <row r="17" spans="2:27" ht="22.5" customHeight="1">
      <c r="B17" s="21"/>
      <c r="C17" s="12"/>
      <c r="D17" s="22"/>
      <c r="E17" s="21" t="s">
        <v>26</v>
      </c>
      <c r="F17" s="148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50"/>
      <c r="AA17" s="56"/>
    </row>
    <row r="18" spans="2:27" s="71" customFormat="1" ht="22.5" customHeight="1">
      <c r="B18" s="77"/>
      <c r="C18" s="72"/>
      <c r="D18" s="76"/>
      <c r="E18" s="7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1"/>
      <c r="T18" s="81"/>
      <c r="U18" s="79"/>
      <c r="V18" s="79"/>
      <c r="W18" s="79"/>
      <c r="AA18" s="78"/>
    </row>
    <row r="19" spans="2:27" s="71" customFormat="1" ht="22.5" customHeight="1">
      <c r="B19" s="79" t="s">
        <v>203</v>
      </c>
      <c r="C19" s="72"/>
      <c r="D19" s="151"/>
      <c r="E19" s="152"/>
      <c r="F19" s="152"/>
      <c r="G19" s="152"/>
      <c r="H19" s="153"/>
      <c r="I19" s="151"/>
      <c r="J19" s="152"/>
      <c r="K19" s="153"/>
      <c r="L19" s="79"/>
      <c r="M19" s="151"/>
      <c r="N19" s="152"/>
      <c r="O19" s="152"/>
      <c r="P19" s="152"/>
      <c r="Q19" s="153"/>
      <c r="R19" s="151"/>
      <c r="S19" s="152"/>
      <c r="T19" s="153"/>
      <c r="U19" s="79"/>
      <c r="V19" s="79"/>
      <c r="W19" s="79"/>
      <c r="AA19" s="78"/>
    </row>
    <row r="20" spans="2:27" ht="16.2">
      <c r="B20" s="12"/>
      <c r="K20" s="71"/>
      <c r="L20" s="71"/>
      <c r="M20" s="71"/>
      <c r="N20" s="71"/>
      <c r="O20" s="71"/>
      <c r="P20" s="71"/>
      <c r="Q20" s="71"/>
      <c r="R20" s="71"/>
      <c r="S20" s="164"/>
      <c r="T20" s="164"/>
      <c r="U20" s="71"/>
      <c r="V20" s="71"/>
      <c r="W20" s="71"/>
      <c r="X20" s="71"/>
      <c r="AA20" s="56"/>
    </row>
    <row r="21" spans="2:27" ht="16.2">
      <c r="B21" s="12" t="s">
        <v>28</v>
      </c>
      <c r="C21" s="146" t="s">
        <v>209</v>
      </c>
      <c r="D21" s="146"/>
      <c r="E21" s="147">
        <f>申込一覧表!AF76</f>
        <v>0</v>
      </c>
      <c r="F21" s="147"/>
      <c r="J21"/>
      <c r="K21" s="72"/>
      <c r="L21" s="71"/>
      <c r="M21" s="73"/>
      <c r="N21" s="73"/>
      <c r="O21" s="73"/>
      <c r="P21" s="73"/>
      <c r="Q21" s="71"/>
      <c r="R21" s="73"/>
      <c r="S21" s="164"/>
      <c r="T21" s="164"/>
      <c r="U21" s="71"/>
      <c r="V21" s="71"/>
      <c r="W21" s="71"/>
      <c r="X21" s="71"/>
      <c r="AA21" s="56"/>
    </row>
    <row r="22" spans="2:27" ht="16.2">
      <c r="B22" s="12"/>
      <c r="C22" s="146" t="s">
        <v>210</v>
      </c>
      <c r="D22" s="146"/>
      <c r="E22" s="147">
        <f>申込一覧表!AF148</f>
        <v>0</v>
      </c>
      <c r="F22" s="147"/>
      <c r="J22"/>
      <c r="K22" s="73"/>
      <c r="L22" s="73"/>
      <c r="M22" s="73"/>
      <c r="N22" s="73"/>
      <c r="O22" s="73"/>
      <c r="P22" s="73"/>
      <c r="Q22" s="71"/>
      <c r="R22" s="73"/>
      <c r="S22" s="164"/>
      <c r="T22" s="164"/>
      <c r="U22" s="71"/>
      <c r="V22" s="71"/>
      <c r="W22" s="71"/>
      <c r="X22" s="71"/>
      <c r="AA22" s="56"/>
    </row>
    <row r="23" spans="2:27" ht="16.2">
      <c r="B23" s="12"/>
      <c r="C23" s="146" t="s">
        <v>29</v>
      </c>
      <c r="D23" s="146"/>
      <c r="E23" s="147">
        <f>E21+E22</f>
        <v>0</v>
      </c>
      <c r="F23" s="147"/>
      <c r="J23"/>
      <c r="K23" s="73"/>
      <c r="L23" s="73"/>
      <c r="M23" s="73"/>
      <c r="N23" s="73"/>
      <c r="O23" s="73"/>
      <c r="P23" s="73"/>
      <c r="Q23" s="71"/>
      <c r="R23" s="73"/>
      <c r="S23" s="164"/>
      <c r="T23" s="164"/>
      <c r="U23" s="71"/>
      <c r="V23" s="71"/>
      <c r="W23" s="71"/>
      <c r="X23" s="71"/>
      <c r="AA23" s="56"/>
    </row>
    <row r="24" spans="2:27" ht="16.2">
      <c r="B24" s="12"/>
      <c r="C24" s="8"/>
      <c r="D24" s="8"/>
      <c r="E24" s="98"/>
      <c r="F24" s="98"/>
      <c r="J24"/>
      <c r="K24" s="73"/>
      <c r="L24" s="73"/>
      <c r="M24" s="73"/>
      <c r="N24" s="73"/>
      <c r="O24" s="73"/>
      <c r="P24" s="73"/>
      <c r="Q24" s="71"/>
      <c r="R24" s="73"/>
      <c r="S24" s="99"/>
      <c r="T24" s="99"/>
      <c r="U24" s="71"/>
      <c r="V24" s="71"/>
      <c r="W24" s="71"/>
      <c r="X24" s="71"/>
      <c r="AA24" s="56"/>
    </row>
    <row r="25" spans="2:27" ht="16.2">
      <c r="B25" s="12" t="s">
        <v>250</v>
      </c>
      <c r="C25" s="146" t="s">
        <v>209</v>
      </c>
      <c r="D25" s="146"/>
      <c r="E25" s="169">
        <f>申込一覧表!AF77</f>
        <v>0</v>
      </c>
      <c r="F25" s="169"/>
      <c r="J25"/>
      <c r="K25" s="72"/>
      <c r="L25" s="71"/>
      <c r="M25" s="73"/>
      <c r="N25" s="73"/>
      <c r="O25" s="73"/>
      <c r="P25" s="73"/>
      <c r="Q25" s="71"/>
      <c r="R25" s="73"/>
      <c r="S25" s="164"/>
      <c r="T25" s="164"/>
      <c r="U25" s="71"/>
      <c r="V25" s="71"/>
      <c r="W25" s="71"/>
      <c r="X25" s="71"/>
      <c r="AA25" s="56"/>
    </row>
    <row r="26" spans="2:27" ht="16.2">
      <c r="B26" s="12"/>
      <c r="C26" s="146" t="s">
        <v>210</v>
      </c>
      <c r="D26" s="146"/>
      <c r="E26" s="169">
        <f>申込一覧表!AF149</f>
        <v>0</v>
      </c>
      <c r="F26" s="169"/>
      <c r="J26"/>
      <c r="K26" s="73"/>
      <c r="L26" s="73"/>
      <c r="M26" s="73"/>
      <c r="N26" s="73"/>
      <c r="O26" s="73"/>
      <c r="P26" s="73"/>
      <c r="Q26" s="71"/>
      <c r="R26" s="73"/>
      <c r="S26" s="164"/>
      <c r="T26" s="164"/>
      <c r="U26" s="71"/>
      <c r="V26" s="71"/>
      <c r="W26" s="71"/>
      <c r="X26" s="71"/>
      <c r="AA26" s="56"/>
    </row>
    <row r="27" spans="2:27" ht="16.2">
      <c r="B27" s="12"/>
      <c r="C27" s="146" t="s">
        <v>29</v>
      </c>
      <c r="D27" s="146"/>
      <c r="E27" s="169">
        <f>E25+E26</f>
        <v>0</v>
      </c>
      <c r="F27" s="169"/>
      <c r="J27"/>
      <c r="K27" s="73"/>
      <c r="L27" s="73"/>
      <c r="M27" s="73"/>
      <c r="N27" s="73"/>
      <c r="O27" s="73"/>
      <c r="P27" s="73"/>
      <c r="Q27" s="71"/>
      <c r="R27" s="73"/>
      <c r="S27" s="164"/>
      <c r="T27" s="164"/>
      <c r="U27" s="71"/>
      <c r="V27" s="71"/>
      <c r="W27" s="71"/>
      <c r="X27" s="71"/>
      <c r="AA27" s="56"/>
    </row>
    <row r="28" spans="2:27" ht="16.2">
      <c r="B28" s="12"/>
      <c r="AA28" s="56"/>
    </row>
    <row r="29" spans="2:27" ht="18.75" customHeight="1">
      <c r="B29" s="12" t="s">
        <v>30</v>
      </c>
      <c r="C29" s="4" t="s">
        <v>31</v>
      </c>
      <c r="H29" s="174">
        <f>SUM(リレーオーダー用紙!AU20:AU21)</f>
        <v>0</v>
      </c>
      <c r="I29" s="174"/>
      <c r="J29" s="174"/>
      <c r="L29" s="4" t="s">
        <v>33</v>
      </c>
      <c r="P29" s="174">
        <f>SUM(リレーオーダー用紙!AU18:AU19)</f>
        <v>0</v>
      </c>
      <c r="Q29" s="174"/>
      <c r="R29" s="174"/>
      <c r="AA29" s="56"/>
    </row>
    <row r="30" spans="2:27" ht="18.75" customHeight="1">
      <c r="B30" s="12"/>
      <c r="C30" s="4" t="s">
        <v>32</v>
      </c>
      <c r="H30" s="174">
        <f>SUM(リレーオーダー用紙!AU16:AU17)</f>
        <v>0</v>
      </c>
      <c r="I30" s="174"/>
      <c r="J30" s="174"/>
      <c r="L30" s="4" t="s">
        <v>34</v>
      </c>
      <c r="P30" s="174">
        <f>SUM(リレーオーダー用紙!AU14:AU15)</f>
        <v>0</v>
      </c>
      <c r="Q30" s="174"/>
      <c r="R30" s="174"/>
      <c r="AA30" s="56"/>
    </row>
    <row r="31" spans="2:27" ht="18.75" customHeight="1">
      <c r="B31" s="68"/>
      <c r="C31" s="4" t="s">
        <v>220</v>
      </c>
      <c r="G31" s="80"/>
      <c r="H31" s="80"/>
      <c r="I31" s="174">
        <f>リレーオーダー用紙!AU24</f>
        <v>0</v>
      </c>
      <c r="J31" s="174"/>
      <c r="L31" s="4" t="s">
        <v>193</v>
      </c>
      <c r="P31" s="174">
        <f>リレーオーダー用紙!AU22</f>
        <v>0</v>
      </c>
      <c r="Q31" s="174"/>
      <c r="R31" s="174"/>
      <c r="AA31" s="56"/>
    </row>
    <row r="32" spans="2:27" ht="18.75" customHeight="1">
      <c r="B32" s="68"/>
      <c r="L32" s="4" t="s">
        <v>35</v>
      </c>
      <c r="P32" s="174">
        <f>SUM(H29:J31)+SUM(P29:R31)</f>
        <v>0</v>
      </c>
      <c r="Q32" s="174"/>
      <c r="R32" s="174"/>
      <c r="AA32" s="56"/>
    </row>
    <row r="33" spans="1:48" ht="16.2">
      <c r="B33" s="12"/>
      <c r="P33" s="38"/>
      <c r="Q33" s="38"/>
      <c r="R33" s="38"/>
      <c r="AA33" s="56"/>
    </row>
    <row r="34" spans="1:48" ht="18.75" customHeight="1">
      <c r="B34" s="12" t="s">
        <v>36</v>
      </c>
      <c r="C34" s="4" t="s">
        <v>212</v>
      </c>
      <c r="K34" s="165">
        <v>1000</v>
      </c>
      <c r="L34" s="165"/>
      <c r="M34" s="165"/>
      <c r="N34" s="4" t="s">
        <v>47</v>
      </c>
      <c r="O34" s="176">
        <f>E23</f>
        <v>0</v>
      </c>
      <c r="P34" s="176"/>
      <c r="Q34" s="4" t="s">
        <v>222</v>
      </c>
      <c r="S34" s="4" t="s">
        <v>46</v>
      </c>
      <c r="T34" s="112">
        <f>K34*O34</f>
        <v>0</v>
      </c>
      <c r="U34" s="112"/>
      <c r="V34" s="112"/>
      <c r="W34" s="112"/>
      <c r="AA34" s="56"/>
    </row>
    <row r="35" spans="1:48" ht="18.75" customHeight="1">
      <c r="B35" s="12"/>
      <c r="C35" s="4" t="s">
        <v>211</v>
      </c>
      <c r="K35" s="165">
        <v>1800</v>
      </c>
      <c r="L35" s="165"/>
      <c r="M35" s="165"/>
      <c r="N35" s="4" t="s">
        <v>47</v>
      </c>
      <c r="O35" s="177">
        <f>AU35+AV35</f>
        <v>0</v>
      </c>
      <c r="P35" s="135"/>
      <c r="Q35" s="4" t="s">
        <v>21</v>
      </c>
      <c r="S35" s="4" t="s">
        <v>46</v>
      </c>
      <c r="T35" s="112">
        <f>K35*O35</f>
        <v>0</v>
      </c>
      <c r="U35" s="112"/>
      <c r="V35" s="112"/>
      <c r="W35" s="112"/>
      <c r="AA35" s="56"/>
      <c r="AU35" s="11">
        <f>申込一覧表!AF77</f>
        <v>0</v>
      </c>
      <c r="AV35" s="11">
        <f>申込一覧表!AF149</f>
        <v>0</v>
      </c>
    </row>
    <row r="36" spans="1:48" ht="18.75" customHeight="1">
      <c r="B36" s="12"/>
      <c r="C36" s="4" t="s">
        <v>37</v>
      </c>
      <c r="K36" s="165">
        <v>2400</v>
      </c>
      <c r="L36" s="165"/>
      <c r="M36" s="165"/>
      <c r="N36" s="4" t="s">
        <v>48</v>
      </c>
      <c r="O36" s="135">
        <f>P32+E52</f>
        <v>0</v>
      </c>
      <c r="P36" s="135"/>
      <c r="Q36" s="4" t="s">
        <v>21</v>
      </c>
      <c r="S36" s="4" t="s">
        <v>46</v>
      </c>
      <c r="T36" s="112">
        <f>K36*O36</f>
        <v>0</v>
      </c>
      <c r="U36" s="112"/>
      <c r="V36" s="112"/>
      <c r="W36" s="112"/>
      <c r="AA36" s="56"/>
    </row>
    <row r="37" spans="1:48" ht="18.75" hidden="1" customHeight="1">
      <c r="B37" s="12"/>
      <c r="C37" s="4" t="s">
        <v>221</v>
      </c>
      <c r="K37" s="165">
        <v>2000</v>
      </c>
      <c r="L37" s="165"/>
      <c r="M37" s="165"/>
      <c r="N37" s="4" t="s">
        <v>48</v>
      </c>
      <c r="O37" s="113"/>
      <c r="P37" s="114"/>
      <c r="Q37" s="4" t="s">
        <v>109</v>
      </c>
      <c r="S37" s="4" t="s">
        <v>46</v>
      </c>
      <c r="T37" s="112">
        <f>K37*O37</f>
        <v>0</v>
      </c>
      <c r="U37" s="112"/>
      <c r="V37" s="112"/>
      <c r="W37" s="112"/>
      <c r="AA37" s="56"/>
    </row>
    <row r="38" spans="1:48" ht="18.75" hidden="1" customHeight="1">
      <c r="B38" s="12"/>
      <c r="C38" s="4" t="s">
        <v>235</v>
      </c>
      <c r="K38" s="165">
        <v>3000</v>
      </c>
      <c r="L38" s="165"/>
      <c r="M38" s="165"/>
      <c r="O38" s="177"/>
      <c r="P38" s="135"/>
      <c r="S38" s="4" t="s">
        <v>46</v>
      </c>
      <c r="T38" s="112">
        <v>0</v>
      </c>
      <c r="U38" s="112"/>
      <c r="V38" s="112"/>
      <c r="W38" s="112"/>
      <c r="AA38" s="56"/>
    </row>
    <row r="39" spans="1:48" ht="18.75" customHeight="1">
      <c r="B39" s="12"/>
      <c r="C39" s="4" t="s">
        <v>38</v>
      </c>
      <c r="S39" s="4" t="s">
        <v>46</v>
      </c>
      <c r="T39" s="112">
        <f>SUM(T34:W38)</f>
        <v>0</v>
      </c>
      <c r="U39" s="112"/>
      <c r="V39" s="112"/>
      <c r="W39" s="112"/>
      <c r="AA39" s="56"/>
    </row>
    <row r="40" spans="1:48" ht="16.2" hidden="1">
      <c r="B40" s="12"/>
      <c r="T40" s="37"/>
      <c r="U40" s="37"/>
      <c r="V40" s="37"/>
      <c r="W40" s="37"/>
      <c r="AA40" s="56"/>
    </row>
    <row r="41" spans="1:48" ht="19.2" hidden="1">
      <c r="A41" s="2"/>
      <c r="B41" s="12" t="s">
        <v>195</v>
      </c>
      <c r="C41" s="58"/>
      <c r="D41" s="58"/>
      <c r="E41" s="58"/>
      <c r="F41" s="58"/>
      <c r="G41" s="58"/>
      <c r="H41" s="58"/>
      <c r="I41" s="20"/>
      <c r="J41" s="9"/>
      <c r="K41" s="59"/>
      <c r="L41" s="59"/>
      <c r="M41" s="59"/>
      <c r="N41" s="59"/>
      <c r="O41" s="59"/>
    </row>
    <row r="42" spans="1:48" ht="19.2" hidden="1">
      <c r="A42" s="2" t="s">
        <v>119</v>
      </c>
      <c r="C42" s="58"/>
      <c r="D42" s="58"/>
      <c r="E42" s="58"/>
      <c r="F42" s="58"/>
      <c r="G42" s="58"/>
      <c r="H42" s="58"/>
      <c r="I42" s="20"/>
      <c r="J42" s="9"/>
      <c r="K42" s="59"/>
      <c r="L42" s="59"/>
      <c r="M42" s="59"/>
      <c r="N42" s="59"/>
      <c r="O42" s="59"/>
    </row>
    <row r="43" spans="1:48" ht="19.2" hidden="1">
      <c r="A43" s="2" t="s">
        <v>120</v>
      </c>
      <c r="C43" s="58"/>
      <c r="D43" s="58"/>
      <c r="E43" s="58"/>
      <c r="F43" s="58"/>
      <c r="G43" s="58"/>
      <c r="H43" s="58"/>
      <c r="I43" s="20"/>
      <c r="J43" s="9"/>
      <c r="K43" s="59"/>
      <c r="L43" s="59"/>
      <c r="M43" s="59"/>
      <c r="N43" s="59"/>
      <c r="O43" s="59"/>
    </row>
    <row r="44" spans="1:48" ht="19.2" hidden="1">
      <c r="A44" s="2"/>
      <c r="C44" s="58"/>
      <c r="D44" s="58"/>
      <c r="E44" s="58"/>
      <c r="F44" s="58"/>
      <c r="G44" s="58"/>
      <c r="H44" s="58"/>
      <c r="I44" s="20"/>
      <c r="J44" s="9"/>
      <c r="K44" s="59"/>
      <c r="L44" s="59"/>
      <c r="M44" s="59"/>
      <c r="N44" s="59"/>
      <c r="O44" s="59"/>
    </row>
    <row r="45" spans="1:48" ht="14.4" hidden="1">
      <c r="A45" s="111"/>
      <c r="B45" s="111"/>
      <c r="C45" s="168" t="s">
        <v>110</v>
      </c>
      <c r="D45" s="168"/>
      <c r="E45" s="168"/>
      <c r="F45" s="168"/>
      <c r="G45" s="168"/>
      <c r="H45" s="168"/>
      <c r="I45" s="168"/>
      <c r="J45" s="166" t="s">
        <v>102</v>
      </c>
      <c r="K45" s="120"/>
      <c r="L45" s="167" t="s">
        <v>111</v>
      </c>
      <c r="M45" s="167"/>
      <c r="N45" s="167"/>
      <c r="O45" s="167"/>
      <c r="P45" s="167"/>
      <c r="Q45" s="120" t="s">
        <v>24</v>
      </c>
      <c r="R45" s="121"/>
      <c r="S45" s="179" t="s">
        <v>112</v>
      </c>
      <c r="T45" s="179"/>
      <c r="U45" s="179"/>
      <c r="V45" s="179"/>
      <c r="W45" s="180" t="s">
        <v>186</v>
      </c>
      <c r="X45" s="180"/>
      <c r="Y45" s="180"/>
    </row>
    <row r="46" spans="1:48" ht="14.4" hidden="1">
      <c r="A46" s="118" t="str">
        <f>MONTH(C54)&amp;"月"&amp;DAY(C54)&amp;"日(土)・"&amp;DAY(C55)&amp;"日(日)"</f>
        <v>11月2日(土)・2日(日)</v>
      </c>
      <c r="B46" s="118"/>
      <c r="C46" s="116"/>
      <c r="D46" s="116"/>
      <c r="E46" s="116"/>
      <c r="F46" s="116"/>
      <c r="G46" s="116"/>
      <c r="H46" s="116"/>
      <c r="I46" s="116"/>
      <c r="J46" s="117"/>
      <c r="K46" s="116"/>
      <c r="L46" s="116"/>
      <c r="M46" s="116"/>
      <c r="N46" s="116"/>
      <c r="O46" s="116"/>
      <c r="P46" s="116"/>
      <c r="Q46" s="116"/>
      <c r="R46" s="119"/>
      <c r="S46" s="116"/>
      <c r="T46" s="116"/>
      <c r="U46" s="116"/>
      <c r="V46" s="116"/>
      <c r="W46" s="162"/>
      <c r="X46" s="163"/>
      <c r="Y46" s="163"/>
      <c r="AA46" s="4" t="s">
        <v>115</v>
      </c>
      <c r="AC46" s="4" t="s">
        <v>182</v>
      </c>
    </row>
    <row r="47" spans="1:48" ht="14.4" hidden="1">
      <c r="A47" t="s">
        <v>118</v>
      </c>
      <c r="B47"/>
      <c r="C47" s="16"/>
      <c r="D47" s="16"/>
      <c r="E47" s="16"/>
      <c r="F47" s="16"/>
      <c r="G47" s="16"/>
      <c r="H47" s="16"/>
      <c r="I47" s="16"/>
      <c r="J47"/>
      <c r="K47"/>
      <c r="L47"/>
      <c r="M47"/>
      <c r="N47"/>
      <c r="O47"/>
      <c r="P47"/>
      <c r="Q47"/>
      <c r="R47"/>
      <c r="S47" s="16"/>
      <c r="T47" s="16"/>
      <c r="U47" s="16"/>
      <c r="V47" s="16"/>
      <c r="W47" s="178"/>
      <c r="X47" s="178"/>
      <c r="Y47" s="178"/>
      <c r="AA47" s="4" t="s">
        <v>116</v>
      </c>
      <c r="AC47" s="4" t="s">
        <v>183</v>
      </c>
    </row>
    <row r="48" spans="1:48" ht="14.4" hidden="1">
      <c r="A48" s="115">
        <f>C54</f>
        <v>45963</v>
      </c>
      <c r="B48" s="115"/>
      <c r="C48" s="116" t="s">
        <v>199</v>
      </c>
      <c r="D48" s="116"/>
      <c r="E48" s="116"/>
      <c r="F48" s="116"/>
      <c r="G48" s="116"/>
      <c r="H48" s="116"/>
      <c r="I48" s="116"/>
      <c r="J48" s="117" t="s">
        <v>200</v>
      </c>
      <c r="K48" s="116"/>
      <c r="L48" s="116" t="s">
        <v>201</v>
      </c>
      <c r="M48" s="116"/>
      <c r="N48" s="116"/>
      <c r="O48" s="116"/>
      <c r="P48" s="116"/>
      <c r="Q48" s="116" t="s">
        <v>197</v>
      </c>
      <c r="R48" s="119"/>
      <c r="S48" s="116" t="s">
        <v>202</v>
      </c>
      <c r="T48" s="116"/>
      <c r="U48" s="116"/>
      <c r="V48" s="116"/>
      <c r="W48" s="122"/>
      <c r="X48" s="122"/>
      <c r="Y48" s="122"/>
      <c r="Z48" s="71"/>
      <c r="AA48" s="71" t="s">
        <v>117</v>
      </c>
      <c r="AB48" s="71"/>
      <c r="AC48" s="71" t="s">
        <v>184</v>
      </c>
      <c r="AD48" s="71"/>
      <c r="AE48" s="71"/>
      <c r="AF48" s="71"/>
      <c r="AG48" s="71"/>
      <c r="AH48" s="71"/>
      <c r="AI48" s="71"/>
      <c r="AJ48" s="71"/>
      <c r="AK48" s="71"/>
      <c r="AL48" s="71"/>
      <c r="AN48" s="4" t="s">
        <v>196</v>
      </c>
    </row>
    <row r="49" spans="1:40" ht="14.4" hidden="1">
      <c r="A49" s="115">
        <f>C55</f>
        <v>45963</v>
      </c>
      <c r="B49" s="115"/>
      <c r="C49" s="116"/>
      <c r="D49" s="116"/>
      <c r="E49" s="116"/>
      <c r="F49" s="116"/>
      <c r="G49" s="116"/>
      <c r="H49" s="116"/>
      <c r="I49" s="116"/>
      <c r="J49" s="117"/>
      <c r="K49" s="116"/>
      <c r="L49" s="116"/>
      <c r="M49" s="116"/>
      <c r="N49" s="116"/>
      <c r="O49" s="116"/>
      <c r="P49" s="116"/>
      <c r="Q49" s="116"/>
      <c r="R49" s="119"/>
      <c r="S49" s="116"/>
      <c r="T49" s="116"/>
      <c r="U49" s="116"/>
      <c r="V49" s="116"/>
      <c r="W49" s="122"/>
      <c r="X49" s="122"/>
      <c r="Y49" s="122"/>
      <c r="Z49" s="71"/>
      <c r="AA49" s="71" t="s">
        <v>113</v>
      </c>
      <c r="AB49" s="71"/>
      <c r="AC49" s="71" t="s">
        <v>185</v>
      </c>
      <c r="AD49" s="71"/>
      <c r="AE49" s="71"/>
      <c r="AF49" s="71"/>
      <c r="AG49" s="71"/>
      <c r="AH49" s="71"/>
      <c r="AI49" s="71"/>
      <c r="AJ49" s="71"/>
      <c r="AK49" s="71"/>
      <c r="AL49" s="71"/>
      <c r="AN49" s="4" t="s">
        <v>197</v>
      </c>
    </row>
    <row r="50" spans="1:40" ht="14.4" hidden="1">
      <c r="A50" t="s">
        <v>114</v>
      </c>
      <c r="C50" s="60"/>
      <c r="D50" s="60"/>
      <c r="E50" s="60"/>
      <c r="F50" s="60"/>
      <c r="G50" s="60"/>
      <c r="H50" s="60"/>
      <c r="O50" s="5"/>
      <c r="P50" s="5"/>
      <c r="Q50" s="5"/>
      <c r="AC50" s="4" t="s">
        <v>187</v>
      </c>
      <c r="AN50" s="4" t="s">
        <v>198</v>
      </c>
    </row>
    <row r="51" spans="1:40" ht="14.4" hidden="1">
      <c r="AC51" s="4" t="s">
        <v>188</v>
      </c>
    </row>
    <row r="52" spans="1:40" ht="16.2" hidden="1">
      <c r="B52" s="12" t="s">
        <v>190</v>
      </c>
      <c r="E52" s="113"/>
      <c r="F52" s="170"/>
      <c r="G52" s="114"/>
      <c r="H52" s="4" t="s">
        <v>194</v>
      </c>
      <c r="AE52" s="4">
        <v>1</v>
      </c>
    </row>
    <row r="53" spans="1:40" ht="14.4" hidden="1">
      <c r="AE53" s="4">
        <v>2</v>
      </c>
    </row>
    <row r="54" spans="1:40" ht="21" hidden="1">
      <c r="B54" s="21" t="s">
        <v>6</v>
      </c>
      <c r="C54" s="175">
        <v>45963</v>
      </c>
      <c r="D54" s="175"/>
      <c r="E54" s="175"/>
      <c r="F54" s="175"/>
      <c r="G54" s="175"/>
      <c r="H54" s="175"/>
      <c r="N54" s="41"/>
      <c r="AE54" s="4">
        <v>3</v>
      </c>
    </row>
    <row r="55" spans="1:40" ht="21" hidden="1">
      <c r="B55" s="21" t="s">
        <v>7</v>
      </c>
      <c r="C55" s="175">
        <v>45963</v>
      </c>
      <c r="D55" s="175"/>
      <c r="E55" s="175"/>
      <c r="F55" s="175"/>
      <c r="G55" s="175"/>
      <c r="H55" s="175"/>
      <c r="N55" s="41"/>
      <c r="AE55" s="4">
        <v>4</v>
      </c>
    </row>
    <row r="56" spans="1:40" ht="14.4" hidden="1">
      <c r="AE56" s="4">
        <v>5</v>
      </c>
    </row>
    <row r="57" spans="1:40" ht="14.4" hidden="1">
      <c r="AE57" s="4">
        <v>6</v>
      </c>
    </row>
    <row r="58" spans="1:40" ht="16.2" hidden="1">
      <c r="B58" s="12" t="s">
        <v>226</v>
      </c>
      <c r="C58" s="113"/>
      <c r="D58" s="170"/>
      <c r="E58" s="114"/>
      <c r="AE58" s="4">
        <v>7</v>
      </c>
    </row>
    <row r="59" spans="1:40" ht="14.4" hidden="1">
      <c r="AE59" s="4">
        <v>8</v>
      </c>
    </row>
    <row r="60" spans="1:40" ht="14.4" hidden="1">
      <c r="AE60" s="4">
        <v>9</v>
      </c>
    </row>
    <row r="61" spans="1:40" ht="16.2" hidden="1">
      <c r="B61" s="12" t="s">
        <v>227</v>
      </c>
      <c r="C61" s="171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3"/>
      <c r="AE61" s="4">
        <v>10</v>
      </c>
    </row>
    <row r="62" spans="1:40" ht="21.6" hidden="1">
      <c r="E62" s="4" ph="1"/>
    </row>
    <row r="63" spans="1:40" ht="16.2" hidden="1">
      <c r="B63" s="12" t="s">
        <v>228</v>
      </c>
      <c r="C63" s="4" t="s">
        <v>229</v>
      </c>
      <c r="F63" s="181"/>
      <c r="G63" s="181"/>
      <c r="H63" s="4" t="s">
        <v>233</v>
      </c>
    </row>
    <row r="64" spans="1:40" ht="14.4" hidden="1">
      <c r="C64" s="4" t="s">
        <v>230</v>
      </c>
      <c r="F64" s="181"/>
      <c r="G64" s="181"/>
      <c r="H64" s="4" t="s">
        <v>233</v>
      </c>
    </row>
    <row r="65" spans="2:8" ht="14.4" hidden="1">
      <c r="C65" s="4" t="s">
        <v>231</v>
      </c>
      <c r="F65" s="181"/>
      <c r="G65" s="181"/>
      <c r="H65" s="4" t="s">
        <v>233</v>
      </c>
    </row>
    <row r="66" spans="2:8" ht="14.4" hidden="1">
      <c r="C66" s="4" t="s">
        <v>232</v>
      </c>
      <c r="F66" s="181"/>
      <c r="G66" s="181"/>
      <c r="H66" s="4" t="s">
        <v>233</v>
      </c>
    </row>
    <row r="67" spans="2:8" ht="14.4" hidden="1">
      <c r="B67" s="97" t="s">
        <v>234</v>
      </c>
    </row>
    <row r="68" spans="2:8" ht="14.4" hidden="1"/>
    <row r="78" spans="2:8" ht="22.5" customHeight="1">
      <c r="E78" s="4" ph="1"/>
    </row>
  </sheetData>
  <sheetProtection algorithmName="SHA-512" hashValue="gOSnMTCGjQz023bEvuBlFCrFOH5Zr3rgHBHXXz9jMPWMKh8A6tL/YyqekHHjNJZDgSFEAtO9Bxn/PErY6cJdHQ==" saltValue="jEyfnBl0vLbdOF2wIseZ6g==" spinCount="100000" sheet="1" selectLockedCells="1"/>
  <mergeCells count="98">
    <mergeCell ref="O36:P36"/>
    <mergeCell ref="H29:J29"/>
    <mergeCell ref="F66:G66"/>
    <mergeCell ref="F63:G63"/>
    <mergeCell ref="F65:G65"/>
    <mergeCell ref="F64:G64"/>
    <mergeCell ref="W48:Y48"/>
    <mergeCell ref="Q48:R48"/>
    <mergeCell ref="O38:P38"/>
    <mergeCell ref="W47:Y47"/>
    <mergeCell ref="S45:V45"/>
    <mergeCell ref="W45:Y45"/>
    <mergeCell ref="L48:P48"/>
    <mergeCell ref="C58:E58"/>
    <mergeCell ref="C61:T61"/>
    <mergeCell ref="P29:R29"/>
    <mergeCell ref="P30:R30"/>
    <mergeCell ref="C55:H55"/>
    <mergeCell ref="C54:H54"/>
    <mergeCell ref="P31:R31"/>
    <mergeCell ref="L49:P49"/>
    <mergeCell ref="E52:G52"/>
    <mergeCell ref="H30:J30"/>
    <mergeCell ref="Q49:R49"/>
    <mergeCell ref="S48:V48"/>
    <mergeCell ref="S49:V49"/>
    <mergeCell ref="T38:W38"/>
    <mergeCell ref="I31:J31"/>
    <mergeCell ref="O34:P34"/>
    <mergeCell ref="L45:P45"/>
    <mergeCell ref="C45:I45"/>
    <mergeCell ref="C25:D25"/>
    <mergeCell ref="E25:F25"/>
    <mergeCell ref="S25:T25"/>
    <mergeCell ref="S26:T26"/>
    <mergeCell ref="C27:D27"/>
    <mergeCell ref="E27:F27"/>
    <mergeCell ref="C26:D26"/>
    <mergeCell ref="E26:F26"/>
    <mergeCell ref="K38:M38"/>
    <mergeCell ref="K36:M36"/>
    <mergeCell ref="O35:P35"/>
    <mergeCell ref="P32:R32"/>
    <mergeCell ref="S27:T27"/>
    <mergeCell ref="K34:M34"/>
    <mergeCell ref="D14:W14"/>
    <mergeCell ref="D16:E16"/>
    <mergeCell ref="P16:W16"/>
    <mergeCell ref="D15:W15"/>
    <mergeCell ref="W46:Y46"/>
    <mergeCell ref="L46:P46"/>
    <mergeCell ref="S20:T20"/>
    <mergeCell ref="S21:T21"/>
    <mergeCell ref="S22:T22"/>
    <mergeCell ref="S46:V46"/>
    <mergeCell ref="T36:W36"/>
    <mergeCell ref="T34:W34"/>
    <mergeCell ref="T35:W35"/>
    <mergeCell ref="K35:M35"/>
    <mergeCell ref="K37:M37"/>
    <mergeCell ref="J45:K45"/>
    <mergeCell ref="F16:M16"/>
    <mergeCell ref="C23:D23"/>
    <mergeCell ref="C22:D22"/>
    <mergeCell ref="C21:D21"/>
    <mergeCell ref="E23:F23"/>
    <mergeCell ref="E21:F21"/>
    <mergeCell ref="E22:F22"/>
    <mergeCell ref="F17:W17"/>
    <mergeCell ref="D19:H19"/>
    <mergeCell ref="M19:Q19"/>
    <mergeCell ref="I19:K19"/>
    <mergeCell ref="R19:T19"/>
    <mergeCell ref="S23:T23"/>
    <mergeCell ref="T1:W1"/>
    <mergeCell ref="Q5:V5"/>
    <mergeCell ref="C7:W7"/>
    <mergeCell ref="D13:H13"/>
    <mergeCell ref="T4:X4"/>
    <mergeCell ref="C9:K9"/>
    <mergeCell ref="S11:V11"/>
    <mergeCell ref="C11:K11"/>
    <mergeCell ref="A45:B45"/>
    <mergeCell ref="T39:W39"/>
    <mergeCell ref="O37:P37"/>
    <mergeCell ref="A49:B49"/>
    <mergeCell ref="C49:I49"/>
    <mergeCell ref="J46:K46"/>
    <mergeCell ref="J48:K48"/>
    <mergeCell ref="C46:I46"/>
    <mergeCell ref="C48:I48"/>
    <mergeCell ref="A46:B46"/>
    <mergeCell ref="A48:B48"/>
    <mergeCell ref="J49:K49"/>
    <mergeCell ref="Q46:R46"/>
    <mergeCell ref="Q45:R45"/>
    <mergeCell ref="T37:W37"/>
    <mergeCell ref="W49:Y49"/>
  </mergeCells>
  <phoneticPr fontId="2"/>
  <dataValidations xWindow="530" yWindow="629" count="25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1" xr:uid="{00000000-0002-0000-0000-000000000000}">
      <formula1>0</formula1>
      <formula2>8</formula2>
    </dataValidation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登録していない場合は記入無です。_x000a_" sqref="C5:D5 G5:I5" xr:uid="{00000000-0002-0000-0000-000001000000}">
      <formula1>0</formula1>
      <formula2>9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" sqref="Q5:V5" xr:uid="{00000000-0002-0000-0000-000002000000}">
      <formula1>0</formula1>
      <formula2>12</formula2>
    </dataValidation>
    <dataValidation imeMode="on" allowBlank="1" showInputMessage="1" showErrorMessage="1" promptTitle="チーム名" prompt="チーム正式名称を入力して下さい。" sqref="C7:W7" xr:uid="{00000000-0002-0000-0000-000003000000}"/>
    <dataValidation imeMode="on" allowBlank="1" showInputMessage="1" showErrorMessage="1" promptTitle="申込責任者名" prompt="申込責任者名を入力して下さい。" sqref="C11:K11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3:K13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4:W15" xr:uid="{00000000-0002-0000-0000-000006000000}"/>
    <dataValidation imeMode="off" allowBlank="1" showInputMessage="1" showErrorMessage="1" promptTitle="電話番号" prompt="連絡先電話番号を市外局番から入力して下さい。" sqref="F16:M16" xr:uid="{00000000-0002-0000-0000-000007000000}"/>
    <dataValidation imeMode="off" allowBlank="1" showInputMessage="1" showErrorMessage="1" promptTitle="ＦＡＸ番号" prompt="連絡先ＦＡＸ番号を市外局番から入力して下さい、" sqref="P16:W16" xr:uid="{00000000-0002-0000-0000-000008000000}"/>
    <dataValidation imeMode="off" allowBlank="1" showInputMessage="1" showErrorMessage="1" promptTitle="メールアドレス" prompt="連絡先電子メールアドレスを入力して下さい。" sqref="L19 U19:W19 F17:W17" xr:uid="{00000000-0002-0000-0000-000009000000}"/>
    <dataValidation type="whole" imeMode="off" allowBlank="1" showInputMessage="1" showErrorMessage="1" promptTitle="ランキング購入部数" prompt="ランキング購入部数を入力して下さい。" sqref="O37:P37" xr:uid="{00000000-0002-0000-0000-00000A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3 D13" xr:uid="{00000000-0002-0000-0000-00000B000000}"/>
    <dataValidation imeMode="halfKatakana" allowBlank="1" showInputMessage="1" showErrorMessage="1" promptTitle="連絡責任者フリガナ" prompt="連絡責任者のフリガナを半角カタカナで入力して下さい。" sqref="C9" xr:uid="{00000000-0002-0000-0000-00000C000000}"/>
    <dataValidation imeMode="off" allowBlank="1" showErrorMessage="1" errorTitle="入力確認" error="半角8文字以内で入力して下さい。" sqref="C3:I3" xr:uid="{00000000-0002-0000-0000-00000D000000}"/>
    <dataValidation type="list" imeMode="off" allowBlank="1" showInputMessage="1" showErrorMessage="1" sqref="J46:K46 J48:K49" xr:uid="{00000000-0002-0000-0000-00000E000000}">
      <formula1>"男子,女子"</formula1>
    </dataValidation>
    <dataValidation imeMode="hiragana" allowBlank="1" showInputMessage="1" showErrorMessage="1" sqref="C46:I46 C48:I49 L46:P46 L48:P49" xr:uid="{00000000-0002-0000-0000-00000F000000}"/>
    <dataValidation type="whole" imeMode="off" allowBlank="1" showInputMessage="1" showErrorMessage="1" error="１８～９９歳までで入力してください。" sqref="Q46:R46" xr:uid="{00000000-0002-0000-0000-000010000000}">
      <formula1>18</formula1>
      <formula2>99</formula2>
    </dataValidation>
    <dataValidation type="list" allowBlank="1" showInputMessage="1" showErrorMessage="1" promptTitle="競技役員資格" prompt="公認競技役員資格をリストから選んでください。" sqref="S46 S48:S49" xr:uid="{00000000-0002-0000-0000-000011000000}">
      <formula1>$AA$46:$AA$49</formula1>
    </dataValidation>
    <dataValidation type="list" allowBlank="1" showInputMessage="1" showErrorMessage="1" sqref="W46:Y46 W48:Y49" xr:uid="{00000000-0002-0000-0000-000012000000}">
      <formula1>$AC$46:$AC$52</formula1>
    </dataValidation>
    <dataValidation type="list" allowBlank="1" showInputMessage="1" showErrorMessage="1" promptTitle="制限タイムリレー選択" prompt="制限タイムリレー選択してください" sqref="E52:G52" xr:uid="{00000000-0002-0000-0000-000013000000}">
      <formula1>$AE$52:$AE$61</formula1>
    </dataValidation>
    <dataValidation type="list" imeMode="off" allowBlank="1" showInputMessage="1" showErrorMessage="1" error="１８～９９歳までで入力してください。" sqref="Q48:R49" xr:uid="{00000000-0002-0000-0000-000014000000}">
      <formula1>$AN$48:$AN$51</formula1>
    </dataValidation>
    <dataValidation imeMode="off" allowBlank="1" showErrorMessage="1" promptTitle="メールアドレス" prompt="連絡先電子メールアドレスを入力して下さい。" sqref="A18:AS18" xr:uid="{00000000-0002-0000-0000-000015000000}"/>
    <dataValidation imeMode="off" allowBlank="1" showErrorMessage="1" promptTitle="プログラム購入部数" prompt="プログラム購入部数を入力して下さい。_x000a_（１部１，５００円）" sqref="O34:P34" xr:uid="{00000000-0002-0000-0000-000016000000}"/>
    <dataValidation type="list" allowBlank="1" showInputMessage="1" showErrorMessage="1" promptTitle="玉入れ大会参加" prompt="玉入れ大会参加の有無を選択してください" sqref="C58:E58" xr:uid="{00000000-0002-0000-0000-000017000000}">
      <formula1>",参加する,参加しない"</formula1>
    </dataValidation>
    <dataValidation type="list" allowBlank="1" showInputMessage="1" showErrorMessage="1" promptTitle="公認競技役員資格" prompt="公認競技役員資格を選択してください" sqref="I19:K19 R19:T19" xr:uid="{00000000-0002-0000-0000-000018000000}">
      <formula1>"Ａ級,Ｂ級,Ｃ級,なし"</formula1>
    </dataValidation>
  </dataValidations>
  <pageMargins left="0.39370078740157483" right="0.39370078740157483" top="0.59055118110236227" bottom="0.59055118110236227" header="0.51181102362204722" footer="0.51181102362204722"/>
  <pageSetup paperSize="9" scale="80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N152"/>
  <sheetViews>
    <sheetView showGridLines="0" zoomScaleNormal="10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ColWidth="9.109375" defaultRowHeight="16.5" customHeight="1"/>
  <cols>
    <col min="1" max="1" width="4.6640625" style="9" customWidth="1"/>
    <col min="2" max="2" width="14.109375" style="4" customWidth="1"/>
    <col min="3" max="4" width="10.109375" style="9" hidden="1" customWidth="1"/>
    <col min="5" max="6" width="13.5546875" style="4" customWidth="1"/>
    <col min="7" max="8" width="13" style="4" customWidth="1"/>
    <col min="9" max="9" width="16.33203125" style="5" customWidth="1"/>
    <col min="10" max="10" width="11.6640625" style="4" customWidth="1"/>
    <col min="11" max="11" width="16.33203125" style="5" customWidth="1"/>
    <col min="12" max="12" width="11" style="4" customWidth="1"/>
    <col min="13" max="13" width="16.33203125" style="5" hidden="1" customWidth="1"/>
    <col min="14" max="14" width="11" style="4" hidden="1" customWidth="1"/>
    <col min="15" max="15" width="11" style="5" hidden="1" customWidth="1"/>
    <col min="16" max="16" width="11" style="4" hidden="1" customWidth="1"/>
    <col min="17" max="17" width="6.33203125" style="4" bestFit="1" customWidth="1"/>
    <col min="18" max="20" width="4" style="4" hidden="1" customWidth="1"/>
    <col min="21" max="22" width="8.5546875" style="4" hidden="1" customWidth="1"/>
    <col min="23" max="23" width="20.5546875" style="4" hidden="1" customWidth="1"/>
    <col min="24" max="24" width="19.6640625" style="6" hidden="1" customWidth="1"/>
    <col min="25" max="25" width="2.6640625" style="6" hidden="1" customWidth="1"/>
    <col min="26" max="26" width="2.88671875" style="4" hidden="1" customWidth="1"/>
    <col min="27" max="27" width="34.109375" style="4" hidden="1" customWidth="1"/>
    <col min="28" max="28" width="4" style="4" hidden="1" customWidth="1"/>
    <col min="29" max="30" width="13.5546875" style="4" hidden="1" customWidth="1"/>
    <col min="31" max="31" width="6.33203125" style="4" hidden="1" customWidth="1"/>
    <col min="32" max="32" width="4" style="4" hidden="1" customWidth="1"/>
    <col min="33" max="33" width="11" style="4" hidden="1" customWidth="1"/>
    <col min="34" max="34" width="8.5546875" style="4" hidden="1" customWidth="1"/>
    <col min="35" max="35" width="6.33203125" style="4" hidden="1" customWidth="1"/>
    <col min="36" max="36" width="8.5546875" style="4" hidden="1" customWidth="1"/>
    <col min="37" max="40" width="4" style="4" hidden="1" customWidth="1"/>
    <col min="41" max="42" width="6.33203125" style="4" hidden="1" customWidth="1"/>
    <col min="43" max="44" width="4" style="4" hidden="1" customWidth="1"/>
    <col min="45" max="45" width="9.6640625" style="4" hidden="1" customWidth="1"/>
    <col min="46" max="46" width="5.109375" style="4" hidden="1" customWidth="1"/>
    <col min="47" max="48" width="4" style="4" hidden="1" customWidth="1"/>
    <col min="49" max="49" width="2.88671875" style="4" hidden="1" customWidth="1"/>
    <col min="50" max="53" width="12.33203125" style="4" hidden="1" customWidth="1"/>
    <col min="54" max="54" width="9.109375" style="4" hidden="1" customWidth="1"/>
    <col min="55" max="55" width="4" style="9" hidden="1" customWidth="1"/>
    <col min="56" max="56" width="12.33203125" style="4" hidden="1" customWidth="1"/>
    <col min="57" max="58" width="9.109375" style="4" hidden="1" customWidth="1"/>
    <col min="59" max="59" width="12.33203125" style="4" hidden="1" customWidth="1"/>
    <col min="60" max="60" width="6.33203125" style="4" hidden="1" customWidth="1"/>
    <col min="61" max="64" width="9.109375" style="4" hidden="1" customWidth="1"/>
    <col min="65" max="65" width="11" style="4" hidden="1" customWidth="1"/>
    <col min="66" max="66" width="12.33203125" style="4" hidden="1" customWidth="1"/>
    <col min="67" max="70" width="11.5546875" style="4" customWidth="1"/>
    <col min="71" max="16384" width="9.109375" style="4"/>
  </cols>
  <sheetData>
    <row r="1" spans="1:53" ht="16.5" customHeight="1">
      <c r="A1" s="25" t="str">
        <f>申込書!B1</f>
        <v>近畿ＳＣマスターズスイミングフェスティバル　協会未登録者用</v>
      </c>
      <c r="M1" s="26"/>
      <c r="N1" s="13"/>
      <c r="O1" s="26"/>
      <c r="P1" s="182"/>
      <c r="Q1" s="182"/>
    </row>
    <row r="2" spans="1:53" ht="16.5" customHeight="1">
      <c r="A2" s="110">
        <f>申込書!C7</f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AA2" s="4" t="s">
        <v>179</v>
      </c>
      <c r="AD2" s="45"/>
    </row>
    <row r="3" spans="1:53" ht="16.5" customHeight="1">
      <c r="A3" s="3"/>
      <c r="C3" s="2" t="str">
        <f>IF(申込書!C7="","チーム登録を行って下さい",申込書!C7)</f>
        <v>チーム登録を行って下さい</v>
      </c>
      <c r="D3" s="2"/>
      <c r="E3" s="2"/>
      <c r="F3" s="2"/>
      <c r="G3" s="2"/>
      <c r="H3" s="2"/>
      <c r="I3" s="2"/>
      <c r="R3" s="135" t="s">
        <v>49</v>
      </c>
      <c r="S3" s="135"/>
      <c r="T3" s="135"/>
      <c r="AA3" s="4" t="s">
        <v>180</v>
      </c>
    </row>
    <row r="4" spans="1:53" s="9" customFormat="1" ht="16.5" customHeight="1">
      <c r="A4" s="7" t="s">
        <v>10</v>
      </c>
      <c r="B4" s="7" t="s">
        <v>8</v>
      </c>
      <c r="C4" s="7" t="s">
        <v>9</v>
      </c>
      <c r="D4" s="7" t="s">
        <v>189</v>
      </c>
      <c r="E4" s="7" t="s">
        <v>11</v>
      </c>
      <c r="F4" s="7" t="s">
        <v>12</v>
      </c>
      <c r="G4" s="7" t="s">
        <v>13</v>
      </c>
      <c r="H4" s="7" t="s">
        <v>14</v>
      </c>
      <c r="I4" s="183" t="s">
        <v>205</v>
      </c>
      <c r="J4" s="184"/>
      <c r="K4" s="183" t="s">
        <v>206</v>
      </c>
      <c r="L4" s="184"/>
      <c r="M4" s="183" t="s">
        <v>207</v>
      </c>
      <c r="N4" s="184"/>
      <c r="O4" s="183" t="s">
        <v>208</v>
      </c>
      <c r="P4" s="184"/>
      <c r="Q4" s="7" t="s">
        <v>23</v>
      </c>
      <c r="R4" s="8" t="s">
        <v>104</v>
      </c>
      <c r="S4" s="8" t="s">
        <v>105</v>
      </c>
      <c r="T4" s="9" t="s">
        <v>225</v>
      </c>
      <c r="X4" s="10"/>
      <c r="Y4" s="10"/>
      <c r="AD4" s="8" t="s">
        <v>41</v>
      </c>
      <c r="AE4" s="9" t="s">
        <v>24</v>
      </c>
      <c r="AF4" s="9" t="s">
        <v>102</v>
      </c>
      <c r="AG4" s="9" t="s">
        <v>174</v>
      </c>
      <c r="AH4" s="9" t="s">
        <v>175</v>
      </c>
      <c r="AI4" s="9" t="s">
        <v>176</v>
      </c>
      <c r="AJ4" s="9" t="s">
        <v>177</v>
      </c>
      <c r="AK4" s="185" t="s">
        <v>224</v>
      </c>
      <c r="AL4" s="185"/>
      <c r="AM4" s="185"/>
      <c r="AN4" s="185"/>
      <c r="AO4" s="185" t="s">
        <v>97</v>
      </c>
      <c r="AP4" s="185"/>
      <c r="AQ4" s="185"/>
      <c r="AR4" s="185"/>
      <c r="AS4" s="185" t="s">
        <v>98</v>
      </c>
      <c r="AT4" s="185"/>
      <c r="AU4" s="185"/>
      <c r="AV4" s="185"/>
      <c r="AX4" s="185" t="s">
        <v>101</v>
      </c>
      <c r="AY4" s="185"/>
      <c r="AZ4" s="185"/>
      <c r="BA4" s="185"/>
    </row>
    <row r="5" spans="1:53" ht="16.5" customHeight="1">
      <c r="A5" s="2" t="s">
        <v>39</v>
      </c>
      <c r="I5" s="43" t="s">
        <v>79</v>
      </c>
      <c r="J5" s="7" t="s">
        <v>22</v>
      </c>
      <c r="K5" s="43" t="s">
        <v>79</v>
      </c>
      <c r="L5" s="7" t="s">
        <v>22</v>
      </c>
      <c r="M5" s="43" t="s">
        <v>79</v>
      </c>
      <c r="N5" s="7" t="s">
        <v>22</v>
      </c>
      <c r="O5" s="43" t="s">
        <v>79</v>
      </c>
      <c r="P5" s="7" t="s">
        <v>22</v>
      </c>
      <c r="Q5" s="49"/>
      <c r="AA5" s="4">
        <v>0</v>
      </c>
      <c r="AK5" s="49" t="s">
        <v>42</v>
      </c>
      <c r="AL5" s="49" t="s">
        <v>43</v>
      </c>
      <c r="AM5" s="49" t="s">
        <v>44</v>
      </c>
      <c r="AN5" s="49" t="s">
        <v>45</v>
      </c>
      <c r="AO5" s="49" t="s">
        <v>42</v>
      </c>
      <c r="AP5" s="49" t="s">
        <v>43</v>
      </c>
      <c r="AQ5" s="49" t="s">
        <v>44</v>
      </c>
      <c r="AR5" s="49" t="s">
        <v>45</v>
      </c>
      <c r="AS5" s="49" t="s">
        <v>42</v>
      </c>
      <c r="AT5" s="49" t="s">
        <v>43</v>
      </c>
      <c r="AU5" s="49" t="s">
        <v>44</v>
      </c>
      <c r="AV5" s="49" t="s">
        <v>45</v>
      </c>
      <c r="AX5" s="7" t="s">
        <v>42</v>
      </c>
      <c r="AY5" s="7" t="s">
        <v>43</v>
      </c>
      <c r="AZ5" s="7" t="s">
        <v>44</v>
      </c>
      <c r="BA5" s="7" t="s">
        <v>45</v>
      </c>
    </row>
    <row r="6" spans="1:53" ht="16.5" customHeight="1">
      <c r="A6" s="7" t="str">
        <f>IF(B6="","",1)</f>
        <v/>
      </c>
      <c r="B6" s="34"/>
      <c r="C6" s="35"/>
      <c r="D6" s="70"/>
      <c r="E6" s="36"/>
      <c r="F6" s="36"/>
      <c r="G6" s="36"/>
      <c r="H6" s="36"/>
      <c r="I6" s="55"/>
      <c r="J6" s="44"/>
      <c r="K6" s="55"/>
      <c r="L6" s="44"/>
      <c r="M6" s="55"/>
      <c r="N6" s="44"/>
      <c r="O6" s="55"/>
      <c r="P6" s="96" t="str">
        <f t="shared" ref="P6:P69" si="0">IF(O6=" 25m 60秒スイム",100,"")</f>
        <v/>
      </c>
      <c r="Q6" s="7" t="str">
        <f>IF(B6="","",YEAR(申込書!$C$54)-YEAR(申込一覧表!B6))</f>
        <v/>
      </c>
      <c r="R6" s="11">
        <f>IF(I6="",0,IF(OR(I6=K6,I6=M6),1,0))</f>
        <v>0</v>
      </c>
      <c r="S6" s="11">
        <f>IF(K6="",0,IF(OR(K6=J6,K6=M6),1,0))</f>
        <v>0</v>
      </c>
      <c r="T6" s="11">
        <f>IF(M6="",0,IF(OR(M6=J6,M6=K6),1,0))</f>
        <v>0</v>
      </c>
      <c r="U6" s="4" t="str">
        <f t="shared" ref="U6:U37" si="1">TRIM(E6)</f>
        <v/>
      </c>
      <c r="V6" s="4" t="str">
        <f t="shared" ref="V6:V37" si="2">TRIM(F6)</f>
        <v/>
      </c>
      <c r="X6" s="100" t="s">
        <v>251</v>
      </c>
      <c r="Y6" s="6">
        <v>0</v>
      </c>
      <c r="Z6" s="4">
        <f>LEN(U6)+LEN(V6)</f>
        <v>0</v>
      </c>
      <c r="AA6" s="4">
        <f>AA5+IF(OR(AC6="",AD6=0),0,1)</f>
        <v>0</v>
      </c>
      <c r="AB6" s="4" t="str">
        <f>IF(OR(AC6="",AD6=0),"",AA6)</f>
        <v/>
      </c>
      <c r="AC6" s="4" t="str">
        <f t="shared" ref="AC6:AC44" si="3">U6&amp;IF(OR(Z6&gt;4,Z6=0),"",REPT("  ",5-Z6))&amp;V6</f>
        <v/>
      </c>
      <c r="AD6" s="11">
        <f>COUNTA(I6,K6,M6,O6)</f>
        <v>0</v>
      </c>
      <c r="AE6" s="4" t="str">
        <f t="shared" ref="AE6:AE37" si="4">IF(Q6="","",IF(Q6&lt;25,18,Q6-MOD(Q6,5)))</f>
        <v/>
      </c>
      <c r="AF6" s="4">
        <v>0</v>
      </c>
      <c r="AG6" s="4" t="str">
        <f t="shared" ref="AG6:AG37" si="5">G6&amp;" "&amp;H6</f>
        <v xml:space="preserve"> </v>
      </c>
      <c r="AH6" s="4" t="str">
        <f t="shared" ref="AH6:AH44" si="6">U6&amp;"  "&amp;V6</f>
        <v xml:space="preserve">  </v>
      </c>
      <c r="AI6" s="4" t="str">
        <f t="shared" ref="AI6:AI37" si="7">Q6</f>
        <v/>
      </c>
      <c r="AJ6" s="4" t="str">
        <f>AB6</f>
        <v/>
      </c>
      <c r="AO6" s="4" t="str">
        <f>IF(I6="","",VLOOKUP(I6,$X$6:$Y$24,2,0))</f>
        <v/>
      </c>
      <c r="AP6" s="4" t="str">
        <f>IF(K6="","",VLOOKUP(K6,$X$7:$Y$24,2,0))</f>
        <v/>
      </c>
      <c r="AQ6" s="4" t="str">
        <f t="shared" ref="AQ6:AQ37" si="8">IF(M6="","",VLOOKUP(M6,$X$6:$Y$16,2,0))</f>
        <v/>
      </c>
      <c r="AR6" s="4" t="str">
        <f t="shared" ref="AR6:AR37" si="9">IF(O6="","",VLOOKUP(O6,$X$6:$Y$16,2,0))</f>
        <v/>
      </c>
      <c r="AS6" s="4" t="str">
        <f>IF(I6="","",VALUE(LEFT(I6,3)))</f>
        <v/>
      </c>
      <c r="AT6" s="4" t="str">
        <f t="shared" ref="AT6:AT37" si="10">IF(K6="","",VALUE(LEFT(K6,3)))</f>
        <v/>
      </c>
      <c r="AU6" s="4" t="str">
        <f t="shared" ref="AU6:AU37" si="11">IF(M6="","",VALUE(LEFT(M6,3)))</f>
        <v/>
      </c>
      <c r="AV6" s="4" t="str">
        <f t="shared" ref="AV6:AV37" si="12">IF(O6="","",VALUE(LEFT(O6,3)))</f>
        <v/>
      </c>
      <c r="AW6" s="4">
        <f t="shared" ref="AW6:AW37" si="13">IF(C6="100歳",1,0)</f>
        <v>0</v>
      </c>
      <c r="AX6" s="4" t="str">
        <f t="shared" ref="AX6:AX37" si="14">IF(J6="","999:99.99"," "&amp;LEFT(RIGHT("  "&amp;TEXT(J6,"0.00"),7),2)&amp;":"&amp;RIGHT(TEXT(J6,"0.00"),5))</f>
        <v>999:99.99</v>
      </c>
      <c r="AY6" s="4" t="str">
        <f t="shared" ref="AY6:AY37" si="15">IF(L6="","999:99.99"," "&amp;LEFT(RIGHT("  "&amp;TEXT(L6,"0.00"),7),2)&amp;":"&amp;RIGHT(TEXT(L6,"0.00"),5))</f>
        <v>999:99.99</v>
      </c>
      <c r="AZ6" s="4" t="str">
        <f t="shared" ref="AZ6:AZ37" si="16">IF(N6="","999:99.99"," "&amp;LEFT(RIGHT("  "&amp;TEXT(N6,"0.00"),7),2)&amp;":"&amp;RIGHT(TEXT(N6,"0.00"),5))</f>
        <v>999:99.99</v>
      </c>
      <c r="BA6" s="4" t="str">
        <f>IF(P6="","999:99.99"," "&amp;LEFT(RIGHT("  "&amp;TEXT(P6,"0.00"),7),2)&amp;":"&amp;RIGHT(TEXT(P6,"0.00"),5))</f>
        <v>999:99.99</v>
      </c>
    </row>
    <row r="7" spans="1:53" ht="16.5" customHeight="1">
      <c r="A7" s="7" t="str">
        <f t="shared" ref="A7:A65" si="17">IF(B7="","",A6+1)</f>
        <v/>
      </c>
      <c r="B7" s="34"/>
      <c r="C7" s="35"/>
      <c r="D7" s="70"/>
      <c r="E7" s="36"/>
      <c r="F7" s="36"/>
      <c r="G7" s="36"/>
      <c r="H7" s="36"/>
      <c r="I7" s="55"/>
      <c r="J7" s="44"/>
      <c r="K7" s="55"/>
      <c r="L7" s="44"/>
      <c r="M7" s="55"/>
      <c r="N7" s="44"/>
      <c r="O7" s="55"/>
      <c r="P7" s="96" t="str">
        <f t="shared" si="0"/>
        <v/>
      </c>
      <c r="Q7" s="7" t="str">
        <f>IF(B7="","",YEAR(申込書!$C$54)-YEAR(申込一覧表!B7))</f>
        <v/>
      </c>
      <c r="R7" s="11">
        <f t="shared" ref="R7:R70" si="18">IF(I7="",0,IF(OR(I7=K7,I7=M7),1,0))</f>
        <v>0</v>
      </c>
      <c r="S7" s="11">
        <f t="shared" ref="S7:S70" si="19">IF(K7="",0,IF(OR(K7=J7,K7=M7),1,0))</f>
        <v>0</v>
      </c>
      <c r="T7" s="11">
        <f t="shared" ref="T7:T70" si="20">IF(M7="",0,IF(OR(M7=J7,M7=K7),1,0))</f>
        <v>0</v>
      </c>
      <c r="U7" s="4" t="str">
        <f t="shared" si="1"/>
        <v/>
      </c>
      <c r="V7" s="4" t="str">
        <f t="shared" si="2"/>
        <v/>
      </c>
      <c r="X7" s="100" t="s">
        <v>215</v>
      </c>
      <c r="Y7" s="6">
        <v>1</v>
      </c>
      <c r="Z7" s="4">
        <f t="shared" ref="Z7:Z44" si="21">LEN(U7)+LEN(V7)</f>
        <v>0</v>
      </c>
      <c r="AA7" s="4">
        <f t="shared" ref="AA7:AA65" si="22">AA6+IF(OR(AC7="",AD7=0),0,1)</f>
        <v>0</v>
      </c>
      <c r="AB7" s="4" t="str">
        <f t="shared" ref="AB7:AB76" si="23">IF(OR(AC7="",AD7=0),"",AA7)</f>
        <v/>
      </c>
      <c r="AC7" s="4" t="str">
        <f t="shared" si="3"/>
        <v/>
      </c>
      <c r="AD7" s="11">
        <f t="shared" ref="AD7:AD37" si="24">COUNTA(I7,K7,M7,O7)</f>
        <v>0</v>
      </c>
      <c r="AE7" s="4" t="str">
        <f t="shared" si="4"/>
        <v/>
      </c>
      <c r="AF7" s="4">
        <v>0</v>
      </c>
      <c r="AG7" s="4" t="str">
        <f t="shared" si="5"/>
        <v xml:space="preserve"> </v>
      </c>
      <c r="AH7" s="4" t="str">
        <f t="shared" si="6"/>
        <v xml:space="preserve">  </v>
      </c>
      <c r="AI7" s="4" t="str">
        <f t="shared" si="7"/>
        <v/>
      </c>
      <c r="AJ7" s="4" t="str">
        <f t="shared" ref="AJ7:AJ80" si="25">AB7</f>
        <v/>
      </c>
      <c r="AO7" s="4" t="str">
        <f t="shared" ref="AO7:AO70" si="26">IF(I7="","",VLOOKUP(I7,$X$6:$Y$24,2,0))</f>
        <v/>
      </c>
      <c r="AP7" s="4" t="str">
        <f t="shared" ref="AP7:AP70" si="27">IF(K7="","",VLOOKUP(K7,$X$7:$Y$24,2,0))</f>
        <v/>
      </c>
      <c r="AQ7" s="4" t="str">
        <f t="shared" si="8"/>
        <v/>
      </c>
      <c r="AR7" s="4" t="str">
        <f t="shared" si="9"/>
        <v/>
      </c>
      <c r="AS7" s="4" t="str">
        <f>IF(I7="","",VALUE(LEFT(I7,3)))</f>
        <v/>
      </c>
      <c r="AT7" s="4" t="str">
        <f t="shared" si="10"/>
        <v/>
      </c>
      <c r="AU7" s="4" t="str">
        <f t="shared" si="11"/>
        <v/>
      </c>
      <c r="AV7" s="4" t="str">
        <f t="shared" si="12"/>
        <v/>
      </c>
      <c r="AW7" s="4">
        <f t="shared" si="13"/>
        <v>0</v>
      </c>
      <c r="AX7" s="4" t="str">
        <f t="shared" si="14"/>
        <v>999:99.99</v>
      </c>
      <c r="AY7" s="4" t="str">
        <f t="shared" si="15"/>
        <v>999:99.99</v>
      </c>
      <c r="AZ7" s="4" t="str">
        <f t="shared" si="16"/>
        <v>999:99.99</v>
      </c>
      <c r="BA7" s="4" t="str">
        <f t="shared" ref="BA7:BA37" si="28">IF(P7="","999:99.99"," "&amp;LEFT(RIGHT("  "&amp;TEXT(P7,"0.00"),7),2)&amp;":"&amp;RIGHT(TEXT(P7,"0.00"),5))</f>
        <v>999:99.99</v>
      </c>
    </row>
    <row r="8" spans="1:53" ht="16.5" customHeight="1">
      <c r="A8" s="7" t="str">
        <f t="shared" si="17"/>
        <v/>
      </c>
      <c r="B8" s="34"/>
      <c r="C8" s="89"/>
      <c r="D8" s="90"/>
      <c r="E8" s="36"/>
      <c r="F8" s="36"/>
      <c r="G8" s="36"/>
      <c r="H8" s="36"/>
      <c r="I8" s="55"/>
      <c r="J8" s="44"/>
      <c r="K8" s="55"/>
      <c r="L8" s="44"/>
      <c r="M8" s="55"/>
      <c r="N8" s="44"/>
      <c r="O8" s="55"/>
      <c r="P8" s="96" t="str">
        <f t="shared" si="0"/>
        <v/>
      </c>
      <c r="Q8" s="7" t="str">
        <f>IF(B8="","",YEAR(申込書!$C$54)-YEAR(申込一覧表!B8))</f>
        <v/>
      </c>
      <c r="R8" s="11">
        <f t="shared" si="18"/>
        <v>0</v>
      </c>
      <c r="S8" s="11">
        <f t="shared" si="19"/>
        <v>0</v>
      </c>
      <c r="T8" s="11">
        <f t="shared" si="20"/>
        <v>0</v>
      </c>
      <c r="U8" s="4" t="str">
        <f t="shared" si="1"/>
        <v/>
      </c>
      <c r="V8" s="4" t="str">
        <f t="shared" si="2"/>
        <v/>
      </c>
      <c r="X8" s="100" t="s">
        <v>213</v>
      </c>
      <c r="Y8" s="6">
        <v>2</v>
      </c>
      <c r="Z8" s="4">
        <f t="shared" si="21"/>
        <v>0</v>
      </c>
      <c r="AA8" s="4">
        <f t="shared" si="22"/>
        <v>0</v>
      </c>
      <c r="AB8" s="4" t="str">
        <f t="shared" si="23"/>
        <v/>
      </c>
      <c r="AC8" s="4" t="str">
        <f t="shared" si="3"/>
        <v/>
      </c>
      <c r="AD8" s="11">
        <f t="shared" si="24"/>
        <v>0</v>
      </c>
      <c r="AE8" s="4" t="str">
        <f t="shared" si="4"/>
        <v/>
      </c>
      <c r="AF8" s="4">
        <v>0</v>
      </c>
      <c r="AG8" s="4" t="str">
        <f t="shared" si="5"/>
        <v xml:space="preserve"> </v>
      </c>
      <c r="AH8" s="4" t="str">
        <f t="shared" si="6"/>
        <v xml:space="preserve">  </v>
      </c>
      <c r="AI8" s="4" t="str">
        <f t="shared" si="7"/>
        <v/>
      </c>
      <c r="AJ8" s="4" t="str">
        <f t="shared" si="25"/>
        <v/>
      </c>
      <c r="AO8" s="4" t="str">
        <f t="shared" si="26"/>
        <v/>
      </c>
      <c r="AP8" s="4" t="str">
        <f t="shared" si="27"/>
        <v/>
      </c>
      <c r="AQ8" s="4" t="str">
        <f t="shared" si="8"/>
        <v/>
      </c>
      <c r="AR8" s="4" t="str">
        <f t="shared" si="9"/>
        <v/>
      </c>
      <c r="AS8" s="4" t="str">
        <f t="shared" ref="AS8:AS38" si="29">IF(I8="","",VALUE(LEFT(I8,3)))</f>
        <v/>
      </c>
      <c r="AT8" s="4" t="str">
        <f t="shared" si="10"/>
        <v/>
      </c>
      <c r="AU8" s="4" t="str">
        <f t="shared" si="11"/>
        <v/>
      </c>
      <c r="AV8" s="4" t="str">
        <f t="shared" si="12"/>
        <v/>
      </c>
      <c r="AW8" s="4">
        <f t="shared" si="13"/>
        <v>0</v>
      </c>
      <c r="AX8" s="4" t="str">
        <f t="shared" si="14"/>
        <v>999:99.99</v>
      </c>
      <c r="AY8" s="4" t="str">
        <f t="shared" si="15"/>
        <v>999:99.99</v>
      </c>
      <c r="AZ8" s="4" t="str">
        <f t="shared" si="16"/>
        <v>999:99.99</v>
      </c>
      <c r="BA8" s="4" t="str">
        <f t="shared" si="28"/>
        <v>999:99.99</v>
      </c>
    </row>
    <row r="9" spans="1:53" ht="16.5" customHeight="1">
      <c r="A9" s="7" t="str">
        <f t="shared" si="17"/>
        <v/>
      </c>
      <c r="B9" s="34"/>
      <c r="C9" s="89"/>
      <c r="D9" s="90"/>
      <c r="E9" s="36"/>
      <c r="F9" s="36"/>
      <c r="G9" s="36"/>
      <c r="H9" s="36"/>
      <c r="I9" s="55"/>
      <c r="J9" s="44"/>
      <c r="K9" s="55"/>
      <c r="L9" s="44"/>
      <c r="M9" s="55"/>
      <c r="N9" s="44"/>
      <c r="O9" s="55"/>
      <c r="P9" s="96" t="str">
        <f t="shared" si="0"/>
        <v/>
      </c>
      <c r="Q9" s="7" t="str">
        <f>IF(B9="","",YEAR(申込書!$C$54)-YEAR(申込一覧表!B9))</f>
        <v/>
      </c>
      <c r="R9" s="11">
        <f t="shared" si="18"/>
        <v>0</v>
      </c>
      <c r="S9" s="11">
        <f t="shared" si="19"/>
        <v>0</v>
      </c>
      <c r="T9" s="11">
        <f t="shared" si="20"/>
        <v>0</v>
      </c>
      <c r="U9" s="4" t="str">
        <f t="shared" si="1"/>
        <v/>
      </c>
      <c r="V9" s="4" t="str">
        <f t="shared" si="2"/>
        <v/>
      </c>
      <c r="X9" s="100" t="s">
        <v>240</v>
      </c>
      <c r="Y9">
        <v>3</v>
      </c>
      <c r="Z9" s="4">
        <f t="shared" si="21"/>
        <v>0</v>
      </c>
      <c r="AA9" s="4">
        <f t="shared" si="22"/>
        <v>0</v>
      </c>
      <c r="AB9" s="4" t="str">
        <f t="shared" si="23"/>
        <v/>
      </c>
      <c r="AC9" s="4" t="str">
        <f t="shared" si="3"/>
        <v/>
      </c>
      <c r="AD9" s="11">
        <f t="shared" si="24"/>
        <v>0</v>
      </c>
      <c r="AE9" s="4" t="str">
        <f t="shared" si="4"/>
        <v/>
      </c>
      <c r="AF9" s="4">
        <v>0</v>
      </c>
      <c r="AG9" s="4" t="str">
        <f t="shared" si="5"/>
        <v xml:space="preserve"> </v>
      </c>
      <c r="AH9" s="4" t="str">
        <f t="shared" si="6"/>
        <v xml:space="preserve">  </v>
      </c>
      <c r="AI9" s="4" t="str">
        <f t="shared" si="7"/>
        <v/>
      </c>
      <c r="AJ9" s="4" t="str">
        <f t="shared" si="25"/>
        <v/>
      </c>
      <c r="AO9" s="4" t="str">
        <f t="shared" si="26"/>
        <v/>
      </c>
      <c r="AP9" s="4" t="str">
        <f t="shared" si="27"/>
        <v/>
      </c>
      <c r="AQ9" s="4" t="str">
        <f t="shared" si="8"/>
        <v/>
      </c>
      <c r="AR9" s="4" t="str">
        <f t="shared" si="9"/>
        <v/>
      </c>
      <c r="AS9" s="4" t="str">
        <f t="shared" si="29"/>
        <v/>
      </c>
      <c r="AT9" s="4" t="str">
        <f t="shared" si="10"/>
        <v/>
      </c>
      <c r="AU9" s="4" t="str">
        <f t="shared" si="11"/>
        <v/>
      </c>
      <c r="AV9" s="4" t="str">
        <f t="shared" si="12"/>
        <v/>
      </c>
      <c r="AW9" s="4">
        <f t="shared" si="13"/>
        <v>0</v>
      </c>
      <c r="AX9" s="4" t="str">
        <f t="shared" si="14"/>
        <v>999:99.99</v>
      </c>
      <c r="AY9" s="4" t="str">
        <f t="shared" si="15"/>
        <v>999:99.99</v>
      </c>
      <c r="AZ9" s="4" t="str">
        <f t="shared" si="16"/>
        <v>999:99.99</v>
      </c>
      <c r="BA9" s="4" t="str">
        <f t="shared" si="28"/>
        <v>999:99.99</v>
      </c>
    </row>
    <row r="10" spans="1:53" ht="16.5" customHeight="1">
      <c r="A10" s="7" t="str">
        <f t="shared" si="17"/>
        <v/>
      </c>
      <c r="B10" s="34"/>
      <c r="C10" s="89"/>
      <c r="D10" s="90"/>
      <c r="E10" s="36"/>
      <c r="F10" s="36"/>
      <c r="G10" s="36"/>
      <c r="H10" s="36"/>
      <c r="I10" s="55"/>
      <c r="J10" s="44"/>
      <c r="K10" s="55"/>
      <c r="L10" s="44"/>
      <c r="M10" s="55"/>
      <c r="N10" s="44"/>
      <c r="O10" s="55"/>
      <c r="P10" s="96" t="str">
        <f t="shared" si="0"/>
        <v/>
      </c>
      <c r="Q10" s="7" t="str">
        <f>IF(B10="","",YEAR(申込書!$C$54)-YEAR(申込一覧表!B10))</f>
        <v/>
      </c>
      <c r="R10" s="11">
        <f t="shared" si="18"/>
        <v>0</v>
      </c>
      <c r="S10" s="11">
        <f t="shared" si="19"/>
        <v>0</v>
      </c>
      <c r="T10" s="11">
        <f t="shared" si="20"/>
        <v>0</v>
      </c>
      <c r="U10" s="4" t="str">
        <f t="shared" si="1"/>
        <v/>
      </c>
      <c r="V10" s="4" t="str">
        <f t="shared" si="2"/>
        <v/>
      </c>
      <c r="X10" s="100" t="s">
        <v>214</v>
      </c>
      <c r="Y10">
        <v>4</v>
      </c>
      <c r="Z10" s="4">
        <f t="shared" si="21"/>
        <v>0</v>
      </c>
      <c r="AA10" s="4">
        <f t="shared" si="22"/>
        <v>0</v>
      </c>
      <c r="AB10" s="4" t="str">
        <f t="shared" si="23"/>
        <v/>
      </c>
      <c r="AC10" s="4" t="str">
        <f t="shared" si="3"/>
        <v/>
      </c>
      <c r="AD10" s="11">
        <f t="shared" si="24"/>
        <v>0</v>
      </c>
      <c r="AE10" s="4" t="str">
        <f t="shared" si="4"/>
        <v/>
      </c>
      <c r="AF10" s="4">
        <v>0</v>
      </c>
      <c r="AG10" s="4" t="str">
        <f t="shared" si="5"/>
        <v xml:space="preserve"> </v>
      </c>
      <c r="AH10" s="4" t="str">
        <f t="shared" si="6"/>
        <v xml:space="preserve">  </v>
      </c>
      <c r="AI10" s="4" t="str">
        <f t="shared" si="7"/>
        <v/>
      </c>
      <c r="AJ10" s="4" t="str">
        <f t="shared" si="25"/>
        <v/>
      </c>
      <c r="AO10" s="4" t="str">
        <f t="shared" si="26"/>
        <v/>
      </c>
      <c r="AP10" s="4" t="str">
        <f t="shared" si="27"/>
        <v/>
      </c>
      <c r="AQ10" s="4" t="str">
        <f t="shared" si="8"/>
        <v/>
      </c>
      <c r="AR10" s="4" t="str">
        <f t="shared" si="9"/>
        <v/>
      </c>
      <c r="AS10" s="4" t="str">
        <f t="shared" si="29"/>
        <v/>
      </c>
      <c r="AT10" s="4" t="str">
        <f t="shared" si="10"/>
        <v/>
      </c>
      <c r="AU10" s="4" t="str">
        <f t="shared" si="11"/>
        <v/>
      </c>
      <c r="AV10" s="4" t="str">
        <f t="shared" si="12"/>
        <v/>
      </c>
      <c r="AW10" s="4">
        <f t="shared" si="13"/>
        <v>0</v>
      </c>
      <c r="AX10" s="4" t="str">
        <f t="shared" si="14"/>
        <v>999:99.99</v>
      </c>
      <c r="AY10" s="4" t="str">
        <f t="shared" si="15"/>
        <v>999:99.99</v>
      </c>
      <c r="AZ10" s="4" t="str">
        <f t="shared" si="16"/>
        <v>999:99.99</v>
      </c>
      <c r="BA10" s="4" t="str">
        <f t="shared" si="28"/>
        <v>999:99.99</v>
      </c>
    </row>
    <row r="11" spans="1:53" ht="16.5" customHeight="1">
      <c r="A11" s="7" t="str">
        <f t="shared" si="17"/>
        <v/>
      </c>
      <c r="B11" s="34"/>
      <c r="C11" s="89"/>
      <c r="D11" s="90"/>
      <c r="E11" s="36"/>
      <c r="F11" s="36"/>
      <c r="G11" s="36"/>
      <c r="H11" s="36"/>
      <c r="I11" s="55"/>
      <c r="J11" s="44"/>
      <c r="K11" s="55"/>
      <c r="L11" s="44"/>
      <c r="M11" s="55"/>
      <c r="N11" s="44"/>
      <c r="O11" s="55"/>
      <c r="P11" s="96" t="str">
        <f t="shared" si="0"/>
        <v/>
      </c>
      <c r="Q11" s="7" t="str">
        <f>IF(B11="","",YEAR(申込書!$C$54)-YEAR(申込一覧表!B11))</f>
        <v/>
      </c>
      <c r="R11" s="11">
        <f t="shared" si="18"/>
        <v>0</v>
      </c>
      <c r="S11" s="11">
        <f t="shared" si="19"/>
        <v>0</v>
      </c>
      <c r="T11" s="11">
        <f t="shared" si="20"/>
        <v>0</v>
      </c>
      <c r="U11" s="4" t="str">
        <f t="shared" si="1"/>
        <v/>
      </c>
      <c r="V11" s="4" t="str">
        <f t="shared" si="2"/>
        <v/>
      </c>
      <c r="X11" s="100" t="s">
        <v>216</v>
      </c>
      <c r="Y11" s="6">
        <v>1</v>
      </c>
      <c r="Z11" s="4">
        <f t="shared" si="21"/>
        <v>0</v>
      </c>
      <c r="AA11" s="4">
        <f t="shared" si="22"/>
        <v>0</v>
      </c>
      <c r="AB11" s="4" t="str">
        <f t="shared" si="23"/>
        <v/>
      </c>
      <c r="AC11" s="4" t="str">
        <f t="shared" si="3"/>
        <v/>
      </c>
      <c r="AD11" s="11">
        <f t="shared" si="24"/>
        <v>0</v>
      </c>
      <c r="AE11" s="4" t="str">
        <f t="shared" si="4"/>
        <v/>
      </c>
      <c r="AF11" s="4">
        <v>0</v>
      </c>
      <c r="AG11" s="4" t="str">
        <f t="shared" si="5"/>
        <v xml:space="preserve"> </v>
      </c>
      <c r="AH11" s="4" t="str">
        <f t="shared" si="6"/>
        <v xml:space="preserve">  </v>
      </c>
      <c r="AI11" s="4" t="str">
        <f t="shared" si="7"/>
        <v/>
      </c>
      <c r="AJ11" s="4" t="str">
        <f t="shared" si="25"/>
        <v/>
      </c>
      <c r="AO11" s="4" t="str">
        <f t="shared" si="26"/>
        <v/>
      </c>
      <c r="AP11" s="4" t="str">
        <f t="shared" si="27"/>
        <v/>
      </c>
      <c r="AQ11" s="4" t="str">
        <f t="shared" si="8"/>
        <v/>
      </c>
      <c r="AR11" s="4" t="str">
        <f t="shared" si="9"/>
        <v/>
      </c>
      <c r="AS11" s="4" t="str">
        <f t="shared" si="29"/>
        <v/>
      </c>
      <c r="AT11" s="4" t="str">
        <f t="shared" si="10"/>
        <v/>
      </c>
      <c r="AU11" s="4" t="str">
        <f t="shared" si="11"/>
        <v/>
      </c>
      <c r="AV11" s="4" t="str">
        <f t="shared" si="12"/>
        <v/>
      </c>
      <c r="AW11" s="4">
        <f t="shared" si="13"/>
        <v>0</v>
      </c>
      <c r="AX11" s="4" t="str">
        <f t="shared" si="14"/>
        <v>999:99.99</v>
      </c>
      <c r="AY11" s="4" t="str">
        <f t="shared" si="15"/>
        <v>999:99.99</v>
      </c>
      <c r="AZ11" s="4" t="str">
        <f t="shared" si="16"/>
        <v>999:99.99</v>
      </c>
      <c r="BA11" s="4" t="str">
        <f t="shared" si="28"/>
        <v>999:99.99</v>
      </c>
    </row>
    <row r="12" spans="1:53" ht="16.5" customHeight="1">
      <c r="A12" s="7" t="str">
        <f t="shared" si="17"/>
        <v/>
      </c>
      <c r="B12" s="34"/>
      <c r="C12" s="89"/>
      <c r="D12" s="90"/>
      <c r="E12" s="36"/>
      <c r="F12" s="36"/>
      <c r="G12" s="36"/>
      <c r="H12" s="36"/>
      <c r="I12" s="55"/>
      <c r="J12" s="44"/>
      <c r="K12" s="55"/>
      <c r="L12" s="44"/>
      <c r="M12" s="55"/>
      <c r="N12" s="44"/>
      <c r="O12" s="55"/>
      <c r="P12" s="96" t="str">
        <f t="shared" si="0"/>
        <v/>
      </c>
      <c r="Q12" s="7" t="str">
        <f>IF(B12="","",YEAR(申込書!$C$54)-YEAR(申込一覧表!B12))</f>
        <v/>
      </c>
      <c r="R12" s="11">
        <f t="shared" si="18"/>
        <v>0</v>
      </c>
      <c r="S12" s="11">
        <f t="shared" si="19"/>
        <v>0</v>
      </c>
      <c r="T12" s="11">
        <f t="shared" si="20"/>
        <v>0</v>
      </c>
      <c r="U12" s="4" t="str">
        <f t="shared" si="1"/>
        <v/>
      </c>
      <c r="V12" s="4" t="str">
        <f t="shared" si="2"/>
        <v/>
      </c>
      <c r="X12" s="100" t="s">
        <v>217</v>
      </c>
      <c r="Y12" s="6">
        <v>2</v>
      </c>
      <c r="Z12" s="4">
        <f t="shared" si="21"/>
        <v>0</v>
      </c>
      <c r="AA12" s="4">
        <f t="shared" si="22"/>
        <v>0</v>
      </c>
      <c r="AB12" s="4" t="str">
        <f t="shared" si="23"/>
        <v/>
      </c>
      <c r="AC12" s="4" t="str">
        <f t="shared" si="3"/>
        <v/>
      </c>
      <c r="AD12" s="11">
        <f t="shared" si="24"/>
        <v>0</v>
      </c>
      <c r="AE12" s="4" t="str">
        <f t="shared" si="4"/>
        <v/>
      </c>
      <c r="AF12" s="4">
        <v>0</v>
      </c>
      <c r="AG12" s="4" t="str">
        <f t="shared" si="5"/>
        <v xml:space="preserve"> </v>
      </c>
      <c r="AH12" s="4" t="str">
        <f t="shared" si="6"/>
        <v xml:space="preserve">  </v>
      </c>
      <c r="AI12" s="4" t="str">
        <f t="shared" si="7"/>
        <v/>
      </c>
      <c r="AJ12" s="4" t="str">
        <f t="shared" si="25"/>
        <v/>
      </c>
      <c r="AO12" s="4" t="str">
        <f t="shared" si="26"/>
        <v/>
      </c>
      <c r="AP12" s="4" t="str">
        <f t="shared" si="27"/>
        <v/>
      </c>
      <c r="AQ12" s="4" t="str">
        <f t="shared" si="8"/>
        <v/>
      </c>
      <c r="AR12" s="4" t="str">
        <f t="shared" si="9"/>
        <v/>
      </c>
      <c r="AS12" s="4" t="str">
        <f t="shared" si="29"/>
        <v/>
      </c>
      <c r="AT12" s="4" t="str">
        <f t="shared" si="10"/>
        <v/>
      </c>
      <c r="AU12" s="4" t="str">
        <f t="shared" si="11"/>
        <v/>
      </c>
      <c r="AV12" s="4" t="str">
        <f t="shared" si="12"/>
        <v/>
      </c>
      <c r="AW12" s="4">
        <f t="shared" si="13"/>
        <v>0</v>
      </c>
      <c r="AX12" s="4" t="str">
        <f t="shared" si="14"/>
        <v>999:99.99</v>
      </c>
      <c r="AY12" s="4" t="str">
        <f t="shared" si="15"/>
        <v>999:99.99</v>
      </c>
      <c r="AZ12" s="4" t="str">
        <f t="shared" si="16"/>
        <v>999:99.99</v>
      </c>
      <c r="BA12" s="4" t="str">
        <f t="shared" si="28"/>
        <v>999:99.99</v>
      </c>
    </row>
    <row r="13" spans="1:53" ht="16.5" customHeight="1">
      <c r="A13" s="7" t="str">
        <f t="shared" si="17"/>
        <v/>
      </c>
      <c r="B13" s="34"/>
      <c r="C13" s="89"/>
      <c r="D13" s="90"/>
      <c r="E13" s="36"/>
      <c r="F13" s="36"/>
      <c r="G13" s="36"/>
      <c r="H13" s="36"/>
      <c r="I13" s="55"/>
      <c r="J13" s="44"/>
      <c r="K13" s="55"/>
      <c r="L13" s="44"/>
      <c r="M13" s="55"/>
      <c r="N13" s="44"/>
      <c r="O13" s="55"/>
      <c r="P13" s="96" t="str">
        <f t="shared" si="0"/>
        <v/>
      </c>
      <c r="Q13" s="7" t="str">
        <f>IF(B13="","",YEAR(申込書!$C$54)-YEAR(申込一覧表!B13))</f>
        <v/>
      </c>
      <c r="R13" s="11">
        <f t="shared" si="18"/>
        <v>0</v>
      </c>
      <c r="S13" s="11">
        <f t="shared" si="19"/>
        <v>0</v>
      </c>
      <c r="T13" s="11">
        <f t="shared" si="20"/>
        <v>0</v>
      </c>
      <c r="U13" s="4" t="str">
        <f t="shared" si="1"/>
        <v/>
      </c>
      <c r="V13" s="4" t="str">
        <f t="shared" si="2"/>
        <v/>
      </c>
      <c r="X13" s="100" t="s">
        <v>218</v>
      </c>
      <c r="Y13">
        <v>3</v>
      </c>
      <c r="Z13" s="4">
        <f t="shared" si="21"/>
        <v>0</v>
      </c>
      <c r="AA13" s="4">
        <f t="shared" si="22"/>
        <v>0</v>
      </c>
      <c r="AB13" s="4" t="str">
        <f t="shared" si="23"/>
        <v/>
      </c>
      <c r="AC13" s="4" t="str">
        <f t="shared" si="3"/>
        <v/>
      </c>
      <c r="AD13" s="11">
        <f t="shared" si="24"/>
        <v>0</v>
      </c>
      <c r="AE13" s="4" t="str">
        <f t="shared" si="4"/>
        <v/>
      </c>
      <c r="AF13" s="4">
        <v>0</v>
      </c>
      <c r="AG13" s="4" t="str">
        <f t="shared" si="5"/>
        <v xml:space="preserve"> </v>
      </c>
      <c r="AH13" s="4" t="str">
        <f t="shared" si="6"/>
        <v xml:space="preserve">  </v>
      </c>
      <c r="AI13" s="4" t="str">
        <f t="shared" si="7"/>
        <v/>
      </c>
      <c r="AJ13" s="4" t="str">
        <f t="shared" si="25"/>
        <v/>
      </c>
      <c r="AO13" s="4" t="str">
        <f t="shared" si="26"/>
        <v/>
      </c>
      <c r="AP13" s="4" t="str">
        <f t="shared" si="27"/>
        <v/>
      </c>
      <c r="AQ13" s="4" t="str">
        <f t="shared" si="8"/>
        <v/>
      </c>
      <c r="AR13" s="4" t="str">
        <f t="shared" si="9"/>
        <v/>
      </c>
      <c r="AS13" s="4" t="str">
        <f t="shared" si="29"/>
        <v/>
      </c>
      <c r="AT13" s="4" t="str">
        <f t="shared" si="10"/>
        <v/>
      </c>
      <c r="AU13" s="4" t="str">
        <f t="shared" si="11"/>
        <v/>
      </c>
      <c r="AV13" s="4" t="str">
        <f t="shared" si="12"/>
        <v/>
      </c>
      <c r="AW13" s="4">
        <f t="shared" si="13"/>
        <v>0</v>
      </c>
      <c r="AX13" s="4" t="str">
        <f t="shared" si="14"/>
        <v>999:99.99</v>
      </c>
      <c r="AY13" s="4" t="str">
        <f t="shared" si="15"/>
        <v>999:99.99</v>
      </c>
      <c r="AZ13" s="4" t="str">
        <f t="shared" si="16"/>
        <v>999:99.99</v>
      </c>
      <c r="BA13" s="4" t="str">
        <f t="shared" si="28"/>
        <v>999:99.99</v>
      </c>
    </row>
    <row r="14" spans="1:53" ht="16.5" customHeight="1">
      <c r="A14" s="7" t="str">
        <f t="shared" si="17"/>
        <v/>
      </c>
      <c r="B14" s="88"/>
      <c r="C14" s="89"/>
      <c r="D14" s="90"/>
      <c r="E14" s="91"/>
      <c r="F14" s="91"/>
      <c r="G14" s="36"/>
      <c r="H14" s="36"/>
      <c r="I14" s="55"/>
      <c r="J14" s="44"/>
      <c r="K14" s="55"/>
      <c r="L14" s="44"/>
      <c r="M14" s="55"/>
      <c r="N14" s="44"/>
      <c r="O14" s="55"/>
      <c r="P14" s="96" t="str">
        <f t="shared" si="0"/>
        <v/>
      </c>
      <c r="Q14" s="7" t="str">
        <f>IF(B14="","",YEAR(申込書!$C$54)-YEAR(申込一覧表!B14))</f>
        <v/>
      </c>
      <c r="R14" s="11">
        <f t="shared" si="18"/>
        <v>0</v>
      </c>
      <c r="S14" s="11">
        <f t="shared" si="19"/>
        <v>0</v>
      </c>
      <c r="T14" s="11">
        <f t="shared" si="20"/>
        <v>0</v>
      </c>
      <c r="U14" s="4" t="str">
        <f t="shared" si="1"/>
        <v/>
      </c>
      <c r="V14" s="4" t="str">
        <f t="shared" si="2"/>
        <v/>
      </c>
      <c r="X14" s="100" t="s">
        <v>219</v>
      </c>
      <c r="Y14">
        <v>4</v>
      </c>
      <c r="Z14" s="4">
        <f t="shared" si="21"/>
        <v>0</v>
      </c>
      <c r="AA14" s="4">
        <f t="shared" si="22"/>
        <v>0</v>
      </c>
      <c r="AB14" s="4" t="str">
        <f t="shared" si="23"/>
        <v/>
      </c>
      <c r="AC14" s="4" t="str">
        <f t="shared" si="3"/>
        <v/>
      </c>
      <c r="AD14" s="11">
        <f>COUNTA(I14,K14,M14,O14)</f>
        <v>0</v>
      </c>
      <c r="AE14" s="4" t="str">
        <f t="shared" si="4"/>
        <v/>
      </c>
      <c r="AF14" s="4">
        <v>0</v>
      </c>
      <c r="AG14" s="4" t="str">
        <f t="shared" si="5"/>
        <v xml:space="preserve"> </v>
      </c>
      <c r="AH14" s="4" t="str">
        <f t="shared" si="6"/>
        <v xml:space="preserve">  </v>
      </c>
      <c r="AI14" s="4" t="str">
        <f t="shared" si="7"/>
        <v/>
      </c>
      <c r="AJ14" s="4" t="str">
        <f t="shared" si="25"/>
        <v/>
      </c>
      <c r="AO14" s="4" t="str">
        <f t="shared" si="26"/>
        <v/>
      </c>
      <c r="AP14" s="4" t="str">
        <f t="shared" si="27"/>
        <v/>
      </c>
      <c r="AQ14" s="4" t="str">
        <f t="shared" si="8"/>
        <v/>
      </c>
      <c r="AR14" s="4" t="str">
        <f t="shared" si="9"/>
        <v/>
      </c>
      <c r="AS14" s="4" t="str">
        <f>IF(I14="","",VALUE(LEFT(I14,3)))</f>
        <v/>
      </c>
      <c r="AT14" s="4" t="str">
        <f t="shared" si="10"/>
        <v/>
      </c>
      <c r="AU14" s="4" t="str">
        <f t="shared" si="11"/>
        <v/>
      </c>
      <c r="AV14" s="4" t="str">
        <f t="shared" si="12"/>
        <v/>
      </c>
      <c r="AW14" s="4">
        <f t="shared" si="13"/>
        <v>0</v>
      </c>
      <c r="AX14" s="4" t="str">
        <f t="shared" si="14"/>
        <v>999:99.99</v>
      </c>
      <c r="AY14" s="4" t="str">
        <f t="shared" si="15"/>
        <v>999:99.99</v>
      </c>
      <c r="AZ14" s="4" t="str">
        <f t="shared" si="16"/>
        <v>999:99.99</v>
      </c>
      <c r="BA14" s="4" t="str">
        <f t="shared" si="28"/>
        <v>999:99.99</v>
      </c>
    </row>
    <row r="15" spans="1:53" ht="16.5" customHeight="1">
      <c r="A15" s="7" t="str">
        <f t="shared" si="17"/>
        <v/>
      </c>
      <c r="B15" s="88"/>
      <c r="C15" s="89"/>
      <c r="D15" s="90"/>
      <c r="E15" s="91"/>
      <c r="F15" s="91"/>
      <c r="G15" s="91"/>
      <c r="H15" s="91"/>
      <c r="I15" s="55"/>
      <c r="J15" s="44"/>
      <c r="K15" s="55"/>
      <c r="L15" s="44"/>
      <c r="M15" s="55"/>
      <c r="N15" s="44"/>
      <c r="O15" s="55"/>
      <c r="P15" s="96" t="str">
        <f t="shared" si="0"/>
        <v/>
      </c>
      <c r="Q15" s="7" t="str">
        <f>IF(B15="","",YEAR(申込書!$C$54)-YEAR(申込一覧表!B15))</f>
        <v/>
      </c>
      <c r="R15" s="11">
        <f t="shared" si="18"/>
        <v>0</v>
      </c>
      <c r="S15" s="11">
        <f t="shared" si="19"/>
        <v>0</v>
      </c>
      <c r="T15" s="11">
        <f t="shared" si="20"/>
        <v>0</v>
      </c>
      <c r="U15" s="4" t="str">
        <f t="shared" si="1"/>
        <v/>
      </c>
      <c r="V15" s="4" t="str">
        <f t="shared" si="2"/>
        <v/>
      </c>
      <c r="X15" s="100" t="s">
        <v>241</v>
      </c>
      <c r="Y15" s="6">
        <v>1</v>
      </c>
      <c r="Z15" s="4">
        <f t="shared" si="21"/>
        <v>0</v>
      </c>
      <c r="AA15" s="4">
        <f t="shared" si="22"/>
        <v>0</v>
      </c>
      <c r="AB15" s="4" t="str">
        <f t="shared" si="23"/>
        <v/>
      </c>
      <c r="AC15" s="4" t="str">
        <f t="shared" si="3"/>
        <v/>
      </c>
      <c r="AD15" s="11">
        <f t="shared" si="24"/>
        <v>0</v>
      </c>
      <c r="AE15" s="4" t="str">
        <f t="shared" si="4"/>
        <v/>
      </c>
      <c r="AF15" s="4">
        <v>0</v>
      </c>
      <c r="AG15" s="4" t="str">
        <f t="shared" si="5"/>
        <v xml:space="preserve"> </v>
      </c>
      <c r="AH15" s="4" t="str">
        <f t="shared" si="6"/>
        <v xml:space="preserve">  </v>
      </c>
      <c r="AI15" s="4" t="str">
        <f t="shared" si="7"/>
        <v/>
      </c>
      <c r="AJ15" s="4" t="str">
        <f t="shared" si="25"/>
        <v/>
      </c>
      <c r="AO15" s="4" t="str">
        <f t="shared" si="26"/>
        <v/>
      </c>
      <c r="AP15" s="4" t="str">
        <f t="shared" si="27"/>
        <v/>
      </c>
      <c r="AQ15" s="4" t="str">
        <f t="shared" si="8"/>
        <v/>
      </c>
      <c r="AR15" s="4" t="str">
        <f t="shared" si="9"/>
        <v/>
      </c>
      <c r="AS15" s="4" t="str">
        <f t="shared" si="29"/>
        <v/>
      </c>
      <c r="AT15" s="4" t="str">
        <f t="shared" si="10"/>
        <v/>
      </c>
      <c r="AU15" s="4" t="str">
        <f t="shared" si="11"/>
        <v/>
      </c>
      <c r="AV15" s="4" t="str">
        <f t="shared" si="12"/>
        <v/>
      </c>
      <c r="AW15" s="4">
        <f t="shared" si="13"/>
        <v>0</v>
      </c>
      <c r="AX15" s="4" t="str">
        <f t="shared" si="14"/>
        <v>999:99.99</v>
      </c>
      <c r="AY15" s="4" t="str">
        <f t="shared" si="15"/>
        <v>999:99.99</v>
      </c>
      <c r="AZ15" s="4" t="str">
        <f t="shared" si="16"/>
        <v>999:99.99</v>
      </c>
      <c r="BA15" s="4" t="str">
        <f t="shared" si="28"/>
        <v>999:99.99</v>
      </c>
    </row>
    <row r="16" spans="1:53" ht="16.5" customHeight="1">
      <c r="A16" s="7" t="str">
        <f t="shared" si="17"/>
        <v/>
      </c>
      <c r="B16" s="88"/>
      <c r="C16" s="89"/>
      <c r="D16" s="90"/>
      <c r="E16" s="91"/>
      <c r="F16" s="91"/>
      <c r="G16" s="91"/>
      <c r="H16" s="91"/>
      <c r="I16" s="55"/>
      <c r="J16" s="44"/>
      <c r="K16" s="55"/>
      <c r="L16" s="44"/>
      <c r="M16" s="55"/>
      <c r="N16" s="44"/>
      <c r="O16" s="55"/>
      <c r="P16" s="96" t="str">
        <f t="shared" si="0"/>
        <v/>
      </c>
      <c r="Q16" s="7" t="str">
        <f>IF(B16="","",YEAR(申込書!$C$54)-YEAR(申込一覧表!B16))</f>
        <v/>
      </c>
      <c r="R16" s="11">
        <f t="shared" si="18"/>
        <v>0</v>
      </c>
      <c r="S16" s="11">
        <f t="shared" si="19"/>
        <v>0</v>
      </c>
      <c r="T16" s="11">
        <f t="shared" si="20"/>
        <v>0</v>
      </c>
      <c r="U16" s="4" t="str">
        <f t="shared" si="1"/>
        <v/>
      </c>
      <c r="V16" s="4" t="str">
        <f t="shared" si="2"/>
        <v/>
      </c>
      <c r="X16" s="100" t="s">
        <v>242</v>
      </c>
      <c r="Y16" s="6">
        <v>2</v>
      </c>
      <c r="Z16" s="4">
        <f t="shared" si="21"/>
        <v>0</v>
      </c>
      <c r="AA16" s="4">
        <f t="shared" si="22"/>
        <v>0</v>
      </c>
      <c r="AB16" s="4" t="str">
        <f t="shared" si="23"/>
        <v/>
      </c>
      <c r="AC16" s="4" t="str">
        <f t="shared" si="3"/>
        <v/>
      </c>
      <c r="AD16" s="11">
        <f t="shared" si="24"/>
        <v>0</v>
      </c>
      <c r="AE16" s="4" t="str">
        <f t="shared" si="4"/>
        <v/>
      </c>
      <c r="AF16" s="4">
        <v>0</v>
      </c>
      <c r="AG16" s="4" t="str">
        <f t="shared" si="5"/>
        <v xml:space="preserve"> </v>
      </c>
      <c r="AH16" s="4" t="str">
        <f t="shared" si="6"/>
        <v xml:space="preserve">  </v>
      </c>
      <c r="AI16" s="4" t="str">
        <f t="shared" si="7"/>
        <v/>
      </c>
      <c r="AJ16" s="4" t="str">
        <f t="shared" si="25"/>
        <v/>
      </c>
      <c r="AO16" s="4" t="str">
        <f t="shared" si="26"/>
        <v/>
      </c>
      <c r="AP16" s="4" t="str">
        <f t="shared" si="27"/>
        <v/>
      </c>
      <c r="AQ16" s="4" t="str">
        <f t="shared" si="8"/>
        <v/>
      </c>
      <c r="AR16" s="4" t="str">
        <f t="shared" si="9"/>
        <v/>
      </c>
      <c r="AS16" s="4" t="str">
        <f t="shared" si="29"/>
        <v/>
      </c>
      <c r="AT16" s="4" t="str">
        <f t="shared" si="10"/>
        <v/>
      </c>
      <c r="AU16" s="4" t="str">
        <f t="shared" si="11"/>
        <v/>
      </c>
      <c r="AV16" s="4" t="str">
        <f t="shared" si="12"/>
        <v/>
      </c>
      <c r="AW16" s="4">
        <f t="shared" si="13"/>
        <v>0</v>
      </c>
      <c r="AX16" s="4" t="str">
        <f t="shared" si="14"/>
        <v>999:99.99</v>
      </c>
      <c r="AY16" s="4" t="str">
        <f t="shared" si="15"/>
        <v>999:99.99</v>
      </c>
      <c r="AZ16" s="4" t="str">
        <f t="shared" si="16"/>
        <v>999:99.99</v>
      </c>
      <c r="BA16" s="4" t="str">
        <f t="shared" si="28"/>
        <v>999:99.99</v>
      </c>
    </row>
    <row r="17" spans="1:53" ht="16.5" customHeight="1">
      <c r="A17" s="7" t="str">
        <f t="shared" si="17"/>
        <v/>
      </c>
      <c r="B17" s="88"/>
      <c r="C17" s="89"/>
      <c r="D17" s="90"/>
      <c r="E17" s="91"/>
      <c r="F17" s="91"/>
      <c r="G17" s="91"/>
      <c r="H17" s="91"/>
      <c r="I17" s="55"/>
      <c r="J17" s="44"/>
      <c r="K17" s="55"/>
      <c r="L17" s="44"/>
      <c r="M17" s="55"/>
      <c r="N17" s="44"/>
      <c r="O17" s="55"/>
      <c r="P17" s="96" t="str">
        <f t="shared" si="0"/>
        <v/>
      </c>
      <c r="Q17" s="7" t="str">
        <f>IF(B17="","",YEAR(申込書!$C$54)-YEAR(申込一覧表!B17))</f>
        <v/>
      </c>
      <c r="R17" s="11">
        <f t="shared" si="18"/>
        <v>0</v>
      </c>
      <c r="S17" s="11">
        <f t="shared" si="19"/>
        <v>0</v>
      </c>
      <c r="T17" s="11">
        <f t="shared" si="20"/>
        <v>0</v>
      </c>
      <c r="U17" s="4" t="str">
        <f t="shared" si="1"/>
        <v/>
      </c>
      <c r="V17" s="4" t="str">
        <f t="shared" si="2"/>
        <v/>
      </c>
      <c r="X17" s="100" t="s">
        <v>243</v>
      </c>
      <c r="Y17">
        <v>3</v>
      </c>
      <c r="Z17" s="4">
        <f t="shared" si="21"/>
        <v>0</v>
      </c>
      <c r="AA17" s="4">
        <f t="shared" si="22"/>
        <v>0</v>
      </c>
      <c r="AB17" s="4" t="str">
        <f t="shared" si="23"/>
        <v/>
      </c>
      <c r="AC17" s="4" t="str">
        <f t="shared" si="3"/>
        <v/>
      </c>
      <c r="AD17" s="11">
        <f t="shared" si="24"/>
        <v>0</v>
      </c>
      <c r="AE17" s="4" t="str">
        <f t="shared" si="4"/>
        <v/>
      </c>
      <c r="AF17" s="4">
        <v>0</v>
      </c>
      <c r="AG17" s="4" t="str">
        <f t="shared" si="5"/>
        <v xml:space="preserve"> </v>
      </c>
      <c r="AH17" s="4" t="str">
        <f t="shared" si="6"/>
        <v xml:space="preserve">  </v>
      </c>
      <c r="AI17" s="4" t="str">
        <f t="shared" si="7"/>
        <v/>
      </c>
      <c r="AJ17" s="4" t="str">
        <f t="shared" si="25"/>
        <v/>
      </c>
      <c r="AO17" s="4" t="str">
        <f t="shared" si="26"/>
        <v/>
      </c>
      <c r="AP17" s="4" t="str">
        <f t="shared" si="27"/>
        <v/>
      </c>
      <c r="AQ17" s="4" t="str">
        <f t="shared" si="8"/>
        <v/>
      </c>
      <c r="AR17" s="4" t="str">
        <f t="shared" si="9"/>
        <v/>
      </c>
      <c r="AS17" s="4" t="str">
        <f t="shared" si="29"/>
        <v/>
      </c>
      <c r="AT17" s="4" t="str">
        <f t="shared" si="10"/>
        <v/>
      </c>
      <c r="AU17" s="4" t="str">
        <f t="shared" si="11"/>
        <v/>
      </c>
      <c r="AV17" s="4" t="str">
        <f t="shared" si="12"/>
        <v/>
      </c>
      <c r="AW17" s="4">
        <f t="shared" si="13"/>
        <v>0</v>
      </c>
      <c r="AX17" s="4" t="str">
        <f t="shared" si="14"/>
        <v>999:99.99</v>
      </c>
      <c r="AY17" s="4" t="str">
        <f t="shared" si="15"/>
        <v>999:99.99</v>
      </c>
      <c r="AZ17" s="4" t="str">
        <f t="shared" si="16"/>
        <v>999:99.99</v>
      </c>
      <c r="BA17" s="4" t="str">
        <f t="shared" si="28"/>
        <v>999:99.99</v>
      </c>
    </row>
    <row r="18" spans="1:53" ht="16.5" customHeight="1">
      <c r="A18" s="7" t="str">
        <f t="shared" si="17"/>
        <v/>
      </c>
      <c r="B18" s="88"/>
      <c r="C18" s="89"/>
      <c r="D18" s="90"/>
      <c r="E18" s="91"/>
      <c r="F18" s="91"/>
      <c r="G18" s="91"/>
      <c r="H18" s="91"/>
      <c r="I18" s="92"/>
      <c r="J18" s="93"/>
      <c r="K18" s="92"/>
      <c r="L18" s="93"/>
      <c r="M18" s="92"/>
      <c r="N18" s="93"/>
      <c r="O18" s="55"/>
      <c r="P18" s="96" t="str">
        <f t="shared" si="0"/>
        <v/>
      </c>
      <c r="Q18" s="7" t="str">
        <f>IF(B18="","",YEAR(申込書!$C$54)-YEAR(申込一覧表!B18))</f>
        <v/>
      </c>
      <c r="R18" s="11">
        <f t="shared" si="18"/>
        <v>0</v>
      </c>
      <c r="S18" s="11">
        <f t="shared" si="19"/>
        <v>0</v>
      </c>
      <c r="T18" s="11">
        <f t="shared" si="20"/>
        <v>0</v>
      </c>
      <c r="U18" s="4" t="str">
        <f t="shared" si="1"/>
        <v/>
      </c>
      <c r="V18" s="4" t="str">
        <f t="shared" si="2"/>
        <v/>
      </c>
      <c r="X18" s="100" t="s">
        <v>244</v>
      </c>
      <c r="Y18">
        <v>4</v>
      </c>
      <c r="Z18" s="4">
        <f t="shared" si="21"/>
        <v>0</v>
      </c>
      <c r="AA18" s="4">
        <f t="shared" si="22"/>
        <v>0</v>
      </c>
      <c r="AB18" s="4" t="str">
        <f t="shared" si="23"/>
        <v/>
      </c>
      <c r="AC18" s="4" t="str">
        <f t="shared" si="3"/>
        <v/>
      </c>
      <c r="AD18" s="11">
        <f t="shared" si="24"/>
        <v>0</v>
      </c>
      <c r="AE18" s="4" t="str">
        <f t="shared" si="4"/>
        <v/>
      </c>
      <c r="AF18" s="4">
        <v>0</v>
      </c>
      <c r="AG18" s="4" t="str">
        <f t="shared" si="5"/>
        <v xml:space="preserve"> </v>
      </c>
      <c r="AH18" s="4" t="str">
        <f t="shared" si="6"/>
        <v xml:space="preserve">  </v>
      </c>
      <c r="AI18" s="4" t="str">
        <f t="shared" si="7"/>
        <v/>
      </c>
      <c r="AJ18" s="4" t="str">
        <f t="shared" si="25"/>
        <v/>
      </c>
      <c r="AO18" s="4" t="str">
        <f t="shared" si="26"/>
        <v/>
      </c>
      <c r="AP18" s="4" t="str">
        <f t="shared" si="27"/>
        <v/>
      </c>
      <c r="AQ18" s="4" t="str">
        <f t="shared" si="8"/>
        <v/>
      </c>
      <c r="AR18" s="4" t="str">
        <f t="shared" si="9"/>
        <v/>
      </c>
      <c r="AS18" s="4" t="str">
        <f t="shared" si="29"/>
        <v/>
      </c>
      <c r="AT18" s="4" t="str">
        <f t="shared" si="10"/>
        <v/>
      </c>
      <c r="AU18" s="4" t="str">
        <f t="shared" si="11"/>
        <v/>
      </c>
      <c r="AV18" s="4" t="str">
        <f t="shared" si="12"/>
        <v/>
      </c>
      <c r="AW18" s="4">
        <f t="shared" si="13"/>
        <v>0</v>
      </c>
      <c r="AX18" s="4" t="str">
        <f t="shared" si="14"/>
        <v>999:99.99</v>
      </c>
      <c r="AY18" s="4" t="str">
        <f t="shared" si="15"/>
        <v>999:99.99</v>
      </c>
      <c r="AZ18" s="4" t="str">
        <f t="shared" si="16"/>
        <v>999:99.99</v>
      </c>
      <c r="BA18" s="4" t="str">
        <f t="shared" si="28"/>
        <v>999:99.99</v>
      </c>
    </row>
    <row r="19" spans="1:53" ht="16.5" customHeight="1">
      <c r="A19" s="7" t="str">
        <f t="shared" si="17"/>
        <v/>
      </c>
      <c r="B19" s="88"/>
      <c r="C19" s="89"/>
      <c r="D19" s="90"/>
      <c r="E19" s="91"/>
      <c r="F19" s="91"/>
      <c r="G19" s="91"/>
      <c r="H19" s="91"/>
      <c r="I19" s="92"/>
      <c r="J19" s="93"/>
      <c r="K19" s="92"/>
      <c r="L19" s="93"/>
      <c r="M19" s="92"/>
      <c r="N19" s="93"/>
      <c r="O19" s="55"/>
      <c r="P19" s="96" t="str">
        <f t="shared" si="0"/>
        <v/>
      </c>
      <c r="Q19" s="7" t="str">
        <f>IF(B19="","",YEAR(申込書!$C$54)-YEAR(申込一覧表!B19))</f>
        <v/>
      </c>
      <c r="R19" s="11">
        <f t="shared" si="18"/>
        <v>0</v>
      </c>
      <c r="S19" s="11">
        <f t="shared" si="19"/>
        <v>0</v>
      </c>
      <c r="T19" s="11">
        <f t="shared" si="20"/>
        <v>0</v>
      </c>
      <c r="U19" s="4" t="str">
        <f t="shared" si="1"/>
        <v/>
      </c>
      <c r="V19" s="4" t="str">
        <f t="shared" si="2"/>
        <v/>
      </c>
      <c r="X19" s="100" t="s">
        <v>246</v>
      </c>
      <c r="Y19" s="6">
        <v>1</v>
      </c>
      <c r="Z19" s="4">
        <f t="shared" si="21"/>
        <v>0</v>
      </c>
      <c r="AA19" s="4">
        <f t="shared" si="22"/>
        <v>0</v>
      </c>
      <c r="AB19" s="4" t="str">
        <f t="shared" si="23"/>
        <v/>
      </c>
      <c r="AC19" s="4" t="str">
        <f t="shared" si="3"/>
        <v/>
      </c>
      <c r="AD19" s="11">
        <f t="shared" si="24"/>
        <v>0</v>
      </c>
      <c r="AE19" s="4" t="str">
        <f t="shared" si="4"/>
        <v/>
      </c>
      <c r="AF19" s="4">
        <v>0</v>
      </c>
      <c r="AG19" s="4" t="str">
        <f t="shared" si="5"/>
        <v xml:space="preserve"> </v>
      </c>
      <c r="AH19" s="4" t="str">
        <f t="shared" si="6"/>
        <v xml:space="preserve">  </v>
      </c>
      <c r="AI19" s="4" t="str">
        <f t="shared" si="7"/>
        <v/>
      </c>
      <c r="AJ19" s="4" t="str">
        <f t="shared" si="25"/>
        <v/>
      </c>
      <c r="AO19" s="4" t="str">
        <f t="shared" si="26"/>
        <v/>
      </c>
      <c r="AP19" s="4" t="str">
        <f t="shared" si="27"/>
        <v/>
      </c>
      <c r="AQ19" s="4" t="str">
        <f t="shared" si="8"/>
        <v/>
      </c>
      <c r="AR19" s="4" t="str">
        <f t="shared" si="9"/>
        <v/>
      </c>
      <c r="AS19" s="4" t="str">
        <f t="shared" si="29"/>
        <v/>
      </c>
      <c r="AT19" s="4" t="str">
        <f t="shared" si="10"/>
        <v/>
      </c>
      <c r="AU19" s="4" t="str">
        <f t="shared" si="11"/>
        <v/>
      </c>
      <c r="AV19" s="4" t="str">
        <f t="shared" si="12"/>
        <v/>
      </c>
      <c r="AW19" s="4">
        <f t="shared" si="13"/>
        <v>0</v>
      </c>
      <c r="AX19" s="4" t="str">
        <f t="shared" si="14"/>
        <v>999:99.99</v>
      </c>
      <c r="AY19" s="4" t="str">
        <f t="shared" si="15"/>
        <v>999:99.99</v>
      </c>
      <c r="AZ19" s="4" t="str">
        <f t="shared" si="16"/>
        <v>999:99.99</v>
      </c>
      <c r="BA19" s="4" t="str">
        <f t="shared" si="28"/>
        <v>999:99.99</v>
      </c>
    </row>
    <row r="20" spans="1:53" ht="16.5" customHeight="1">
      <c r="A20" s="7" t="str">
        <f t="shared" si="17"/>
        <v/>
      </c>
      <c r="B20" s="88"/>
      <c r="C20" s="89"/>
      <c r="D20" s="90"/>
      <c r="E20" s="91"/>
      <c r="F20" s="91"/>
      <c r="G20" s="91"/>
      <c r="H20" s="91"/>
      <c r="I20" s="92"/>
      <c r="J20" s="93"/>
      <c r="K20" s="92"/>
      <c r="L20" s="93"/>
      <c r="M20" s="92"/>
      <c r="N20" s="93"/>
      <c r="O20" s="55"/>
      <c r="P20" s="96" t="str">
        <f t="shared" si="0"/>
        <v/>
      </c>
      <c r="Q20" s="7" t="str">
        <f>IF(B20="","",YEAR(申込書!$C$54)-YEAR(申込一覧表!B20))</f>
        <v/>
      </c>
      <c r="R20" s="11">
        <f t="shared" si="18"/>
        <v>0</v>
      </c>
      <c r="S20" s="11">
        <f t="shared" si="19"/>
        <v>0</v>
      </c>
      <c r="T20" s="11">
        <f t="shared" si="20"/>
        <v>0</v>
      </c>
      <c r="U20" s="4" t="str">
        <f t="shared" si="1"/>
        <v/>
      </c>
      <c r="V20" s="4" t="str">
        <f t="shared" si="2"/>
        <v/>
      </c>
      <c r="X20" s="100" t="s">
        <v>245</v>
      </c>
      <c r="Y20" s="6">
        <v>2</v>
      </c>
      <c r="Z20" s="4">
        <f t="shared" si="21"/>
        <v>0</v>
      </c>
      <c r="AA20" s="4">
        <f t="shared" si="22"/>
        <v>0</v>
      </c>
      <c r="AB20" s="4" t="str">
        <f t="shared" si="23"/>
        <v/>
      </c>
      <c r="AC20" s="4" t="str">
        <f t="shared" si="3"/>
        <v/>
      </c>
      <c r="AD20" s="11">
        <f t="shared" si="24"/>
        <v>0</v>
      </c>
      <c r="AE20" s="4" t="str">
        <f t="shared" si="4"/>
        <v/>
      </c>
      <c r="AF20" s="4">
        <v>0</v>
      </c>
      <c r="AG20" s="4" t="str">
        <f t="shared" si="5"/>
        <v xml:space="preserve"> </v>
      </c>
      <c r="AH20" s="4" t="str">
        <f t="shared" si="6"/>
        <v xml:space="preserve">  </v>
      </c>
      <c r="AI20" s="4" t="str">
        <f t="shared" si="7"/>
        <v/>
      </c>
      <c r="AJ20" s="4" t="str">
        <f t="shared" si="25"/>
        <v/>
      </c>
      <c r="AO20" s="4" t="str">
        <f t="shared" si="26"/>
        <v/>
      </c>
      <c r="AP20" s="4" t="str">
        <f t="shared" si="27"/>
        <v/>
      </c>
      <c r="AQ20" s="4" t="str">
        <f t="shared" si="8"/>
        <v/>
      </c>
      <c r="AR20" s="4" t="str">
        <f t="shared" si="9"/>
        <v/>
      </c>
      <c r="AS20" s="4" t="str">
        <f t="shared" si="29"/>
        <v/>
      </c>
      <c r="AT20" s="4" t="str">
        <f t="shared" si="10"/>
        <v/>
      </c>
      <c r="AU20" s="4" t="str">
        <f t="shared" si="11"/>
        <v/>
      </c>
      <c r="AV20" s="4" t="str">
        <f t="shared" si="12"/>
        <v/>
      </c>
      <c r="AW20" s="4">
        <f t="shared" si="13"/>
        <v>0</v>
      </c>
      <c r="AX20" s="4" t="str">
        <f t="shared" si="14"/>
        <v>999:99.99</v>
      </c>
      <c r="AY20" s="4" t="str">
        <f t="shared" si="15"/>
        <v>999:99.99</v>
      </c>
      <c r="AZ20" s="4" t="str">
        <f t="shared" si="16"/>
        <v>999:99.99</v>
      </c>
      <c r="BA20" s="4" t="str">
        <f t="shared" si="28"/>
        <v>999:99.99</v>
      </c>
    </row>
    <row r="21" spans="1:53" ht="16.5" customHeight="1">
      <c r="A21" s="7" t="str">
        <f t="shared" si="17"/>
        <v/>
      </c>
      <c r="B21" s="88"/>
      <c r="C21" s="89"/>
      <c r="D21" s="90"/>
      <c r="E21" s="91"/>
      <c r="F21" s="91"/>
      <c r="G21" s="91"/>
      <c r="H21" s="91"/>
      <c r="I21" s="92"/>
      <c r="J21" s="93"/>
      <c r="K21" s="92"/>
      <c r="L21" s="93"/>
      <c r="M21" s="92"/>
      <c r="N21" s="93"/>
      <c r="O21" s="55"/>
      <c r="P21" s="96" t="str">
        <f t="shared" si="0"/>
        <v/>
      </c>
      <c r="Q21" s="7" t="str">
        <f>IF(B21="","",YEAR(申込書!$C$54)-YEAR(申込一覧表!B21))</f>
        <v/>
      </c>
      <c r="R21" s="11">
        <f t="shared" si="18"/>
        <v>0</v>
      </c>
      <c r="S21" s="11">
        <f t="shared" si="19"/>
        <v>0</v>
      </c>
      <c r="T21" s="11">
        <f t="shared" si="20"/>
        <v>0</v>
      </c>
      <c r="U21" s="4" t="str">
        <f t="shared" si="1"/>
        <v/>
      </c>
      <c r="V21" s="4" t="str">
        <f t="shared" si="2"/>
        <v/>
      </c>
      <c r="X21" s="100" t="s">
        <v>247</v>
      </c>
      <c r="Y21">
        <v>3</v>
      </c>
      <c r="Z21" s="4">
        <f t="shared" si="21"/>
        <v>0</v>
      </c>
      <c r="AA21" s="4">
        <f t="shared" si="22"/>
        <v>0</v>
      </c>
      <c r="AB21" s="4" t="str">
        <f t="shared" si="23"/>
        <v/>
      </c>
      <c r="AC21" s="4" t="str">
        <f t="shared" si="3"/>
        <v/>
      </c>
      <c r="AD21" s="11">
        <f t="shared" si="24"/>
        <v>0</v>
      </c>
      <c r="AE21" s="4" t="str">
        <f t="shared" si="4"/>
        <v/>
      </c>
      <c r="AF21" s="4">
        <v>0</v>
      </c>
      <c r="AG21" s="4" t="str">
        <f t="shared" si="5"/>
        <v xml:space="preserve"> </v>
      </c>
      <c r="AH21" s="4" t="str">
        <f t="shared" si="6"/>
        <v xml:space="preserve">  </v>
      </c>
      <c r="AI21" s="4" t="str">
        <f t="shared" si="7"/>
        <v/>
      </c>
      <c r="AJ21" s="4" t="str">
        <f t="shared" si="25"/>
        <v/>
      </c>
      <c r="AO21" s="4" t="str">
        <f t="shared" si="26"/>
        <v/>
      </c>
      <c r="AP21" s="4" t="str">
        <f t="shared" si="27"/>
        <v/>
      </c>
      <c r="AQ21" s="4" t="str">
        <f t="shared" si="8"/>
        <v/>
      </c>
      <c r="AR21" s="4" t="str">
        <f t="shared" si="9"/>
        <v/>
      </c>
      <c r="AS21" s="4" t="str">
        <f t="shared" si="29"/>
        <v/>
      </c>
      <c r="AT21" s="4" t="str">
        <f t="shared" si="10"/>
        <v/>
      </c>
      <c r="AU21" s="4" t="str">
        <f t="shared" si="11"/>
        <v/>
      </c>
      <c r="AV21" s="4" t="str">
        <f t="shared" si="12"/>
        <v/>
      </c>
      <c r="AW21" s="4">
        <f t="shared" si="13"/>
        <v>0</v>
      </c>
      <c r="AX21" s="4" t="str">
        <f t="shared" si="14"/>
        <v>999:99.99</v>
      </c>
      <c r="AY21" s="4" t="str">
        <f t="shared" si="15"/>
        <v>999:99.99</v>
      </c>
      <c r="AZ21" s="4" t="str">
        <f t="shared" si="16"/>
        <v>999:99.99</v>
      </c>
      <c r="BA21" s="4" t="str">
        <f t="shared" si="28"/>
        <v>999:99.99</v>
      </c>
    </row>
    <row r="22" spans="1:53" ht="16.5" customHeight="1">
      <c r="A22" s="7" t="str">
        <f t="shared" si="17"/>
        <v/>
      </c>
      <c r="B22" s="88"/>
      <c r="C22" s="89"/>
      <c r="D22" s="90"/>
      <c r="E22" s="91"/>
      <c r="F22" s="91"/>
      <c r="G22" s="91"/>
      <c r="H22" s="91"/>
      <c r="I22" s="92"/>
      <c r="J22" s="93"/>
      <c r="K22" s="92"/>
      <c r="L22" s="93"/>
      <c r="M22" s="92"/>
      <c r="N22" s="93"/>
      <c r="O22" s="55"/>
      <c r="P22" s="96" t="str">
        <f t="shared" si="0"/>
        <v/>
      </c>
      <c r="Q22" s="7" t="str">
        <f>IF(B22="","",YEAR(申込書!$C$54)-YEAR(申込一覧表!B22))</f>
        <v/>
      </c>
      <c r="R22" s="11">
        <f t="shared" si="18"/>
        <v>0</v>
      </c>
      <c r="S22" s="11">
        <f t="shared" si="19"/>
        <v>0</v>
      </c>
      <c r="T22" s="11">
        <f t="shared" si="20"/>
        <v>0</v>
      </c>
      <c r="U22" s="4" t="str">
        <f t="shared" si="1"/>
        <v/>
      </c>
      <c r="V22" s="4" t="str">
        <f t="shared" si="2"/>
        <v/>
      </c>
      <c r="X22" s="100" t="s">
        <v>248</v>
      </c>
      <c r="Y22">
        <v>4</v>
      </c>
      <c r="Z22" s="4">
        <f t="shared" si="21"/>
        <v>0</v>
      </c>
      <c r="AA22" s="4">
        <f t="shared" si="22"/>
        <v>0</v>
      </c>
      <c r="AB22" s="4" t="str">
        <f t="shared" si="23"/>
        <v/>
      </c>
      <c r="AC22" s="4" t="str">
        <f t="shared" si="3"/>
        <v/>
      </c>
      <c r="AD22" s="11">
        <f t="shared" si="24"/>
        <v>0</v>
      </c>
      <c r="AE22" s="4" t="str">
        <f t="shared" si="4"/>
        <v/>
      </c>
      <c r="AF22" s="4">
        <v>0</v>
      </c>
      <c r="AG22" s="4" t="str">
        <f t="shared" si="5"/>
        <v xml:space="preserve"> </v>
      </c>
      <c r="AH22" s="4" t="str">
        <f t="shared" si="6"/>
        <v xml:space="preserve">  </v>
      </c>
      <c r="AI22" s="4" t="str">
        <f t="shared" si="7"/>
        <v/>
      </c>
      <c r="AJ22" s="4" t="str">
        <f t="shared" si="25"/>
        <v/>
      </c>
      <c r="AO22" s="4" t="str">
        <f t="shared" si="26"/>
        <v/>
      </c>
      <c r="AP22" s="4" t="str">
        <f t="shared" si="27"/>
        <v/>
      </c>
      <c r="AQ22" s="4" t="str">
        <f t="shared" si="8"/>
        <v/>
      </c>
      <c r="AR22" s="4" t="str">
        <f t="shared" si="9"/>
        <v/>
      </c>
      <c r="AS22" s="4" t="str">
        <f t="shared" si="29"/>
        <v/>
      </c>
      <c r="AT22" s="4" t="str">
        <f t="shared" si="10"/>
        <v/>
      </c>
      <c r="AU22" s="4" t="str">
        <f t="shared" si="11"/>
        <v/>
      </c>
      <c r="AV22" s="4" t="str">
        <f t="shared" si="12"/>
        <v/>
      </c>
      <c r="AW22" s="4">
        <f t="shared" si="13"/>
        <v>0</v>
      </c>
      <c r="AX22" s="4" t="str">
        <f t="shared" si="14"/>
        <v>999:99.99</v>
      </c>
      <c r="AY22" s="4" t="str">
        <f t="shared" si="15"/>
        <v>999:99.99</v>
      </c>
      <c r="AZ22" s="4" t="str">
        <f t="shared" si="16"/>
        <v>999:99.99</v>
      </c>
      <c r="BA22" s="4" t="str">
        <f t="shared" si="28"/>
        <v>999:99.99</v>
      </c>
    </row>
    <row r="23" spans="1:53" ht="16.5" customHeight="1">
      <c r="A23" s="7" t="str">
        <f t="shared" si="17"/>
        <v/>
      </c>
      <c r="B23" s="88"/>
      <c r="C23" s="89"/>
      <c r="D23" s="90"/>
      <c r="E23" s="91"/>
      <c r="F23" s="91"/>
      <c r="G23" s="91"/>
      <c r="H23" s="91"/>
      <c r="I23" s="92"/>
      <c r="J23" s="93"/>
      <c r="K23" s="92"/>
      <c r="L23" s="93"/>
      <c r="M23" s="92"/>
      <c r="N23" s="93"/>
      <c r="O23" s="55"/>
      <c r="P23" s="96" t="str">
        <f t="shared" si="0"/>
        <v/>
      </c>
      <c r="Q23" s="7" t="str">
        <f>IF(B23="","",YEAR(申込書!$C$54)-YEAR(申込一覧表!B23))</f>
        <v/>
      </c>
      <c r="R23" s="11">
        <f t="shared" si="18"/>
        <v>0</v>
      </c>
      <c r="S23" s="11">
        <f t="shared" si="19"/>
        <v>0</v>
      </c>
      <c r="T23" s="11">
        <f t="shared" si="20"/>
        <v>0</v>
      </c>
      <c r="U23" s="4" t="str">
        <f t="shared" si="1"/>
        <v/>
      </c>
      <c r="V23" s="4" t="str">
        <f t="shared" si="2"/>
        <v/>
      </c>
      <c r="X23" s="100" t="s">
        <v>178</v>
      </c>
      <c r="Y23" s="6">
        <v>5</v>
      </c>
      <c r="Z23" s="4">
        <f t="shared" si="21"/>
        <v>0</v>
      </c>
      <c r="AA23" s="4">
        <f t="shared" si="22"/>
        <v>0</v>
      </c>
      <c r="AB23" s="4" t="str">
        <f t="shared" si="23"/>
        <v/>
      </c>
      <c r="AC23" s="4" t="str">
        <f t="shared" si="3"/>
        <v/>
      </c>
      <c r="AD23" s="11">
        <f t="shared" si="24"/>
        <v>0</v>
      </c>
      <c r="AE23" s="4" t="str">
        <f t="shared" si="4"/>
        <v/>
      </c>
      <c r="AF23" s="4">
        <v>0</v>
      </c>
      <c r="AG23" s="4" t="str">
        <f t="shared" si="5"/>
        <v xml:space="preserve"> </v>
      </c>
      <c r="AH23" s="4" t="str">
        <f t="shared" si="6"/>
        <v xml:space="preserve">  </v>
      </c>
      <c r="AI23" s="4" t="str">
        <f t="shared" si="7"/>
        <v/>
      </c>
      <c r="AJ23" s="4" t="str">
        <f t="shared" si="25"/>
        <v/>
      </c>
      <c r="AO23" s="4" t="str">
        <f t="shared" si="26"/>
        <v/>
      </c>
      <c r="AP23" s="4" t="str">
        <f t="shared" si="27"/>
        <v/>
      </c>
      <c r="AQ23" s="4" t="str">
        <f t="shared" si="8"/>
        <v/>
      </c>
      <c r="AR23" s="4" t="str">
        <f t="shared" si="9"/>
        <v/>
      </c>
      <c r="AS23" s="4" t="str">
        <f t="shared" si="29"/>
        <v/>
      </c>
      <c r="AT23" s="4" t="str">
        <f t="shared" si="10"/>
        <v/>
      </c>
      <c r="AU23" s="4" t="str">
        <f t="shared" si="11"/>
        <v/>
      </c>
      <c r="AV23" s="4" t="str">
        <f t="shared" si="12"/>
        <v/>
      </c>
      <c r="AW23" s="4">
        <f t="shared" si="13"/>
        <v>0</v>
      </c>
      <c r="AX23" s="4" t="str">
        <f t="shared" si="14"/>
        <v>999:99.99</v>
      </c>
      <c r="AY23" s="4" t="str">
        <f t="shared" si="15"/>
        <v>999:99.99</v>
      </c>
      <c r="AZ23" s="4" t="str">
        <f t="shared" si="16"/>
        <v>999:99.99</v>
      </c>
      <c r="BA23" s="4" t="str">
        <f t="shared" si="28"/>
        <v>999:99.99</v>
      </c>
    </row>
    <row r="24" spans="1:53" ht="16.5" customHeight="1">
      <c r="A24" s="7" t="str">
        <f t="shared" si="17"/>
        <v/>
      </c>
      <c r="B24" s="88"/>
      <c r="C24" s="89"/>
      <c r="D24" s="90"/>
      <c r="E24" s="91"/>
      <c r="F24" s="91"/>
      <c r="G24" s="91"/>
      <c r="H24" s="91"/>
      <c r="I24" s="92"/>
      <c r="J24" s="93"/>
      <c r="K24" s="92"/>
      <c r="L24" s="93"/>
      <c r="M24" s="92"/>
      <c r="N24" s="93"/>
      <c r="O24" s="55"/>
      <c r="P24" s="96" t="str">
        <f t="shared" si="0"/>
        <v/>
      </c>
      <c r="Q24" s="7" t="str">
        <f>IF(B24="","",YEAR(申込書!$C$54)-YEAR(申込一覧表!B24))</f>
        <v/>
      </c>
      <c r="R24" s="11">
        <f t="shared" si="18"/>
        <v>0</v>
      </c>
      <c r="S24" s="11">
        <f t="shared" si="19"/>
        <v>0</v>
      </c>
      <c r="T24" s="11">
        <f t="shared" si="20"/>
        <v>0</v>
      </c>
      <c r="U24" s="4" t="str">
        <f t="shared" si="1"/>
        <v/>
      </c>
      <c r="V24" s="4" t="str">
        <f t="shared" si="2"/>
        <v/>
      </c>
      <c r="X24" s="101" t="s">
        <v>239</v>
      </c>
      <c r="Y24">
        <v>5</v>
      </c>
      <c r="Z24" s="4">
        <f t="shared" si="21"/>
        <v>0</v>
      </c>
      <c r="AA24" s="4">
        <f t="shared" si="22"/>
        <v>0</v>
      </c>
      <c r="AB24" s="4" t="str">
        <f t="shared" si="23"/>
        <v/>
      </c>
      <c r="AC24" s="4" t="str">
        <f t="shared" si="3"/>
        <v/>
      </c>
      <c r="AD24" s="11">
        <f t="shared" si="24"/>
        <v>0</v>
      </c>
      <c r="AE24" s="4" t="str">
        <f t="shared" si="4"/>
        <v/>
      </c>
      <c r="AF24" s="4">
        <v>0</v>
      </c>
      <c r="AG24" s="4" t="str">
        <f t="shared" si="5"/>
        <v xml:space="preserve"> </v>
      </c>
      <c r="AH24" s="4" t="str">
        <f t="shared" si="6"/>
        <v xml:space="preserve">  </v>
      </c>
      <c r="AI24" s="4" t="str">
        <f t="shared" si="7"/>
        <v/>
      </c>
      <c r="AJ24" s="4" t="str">
        <f t="shared" si="25"/>
        <v/>
      </c>
      <c r="AO24" s="4" t="str">
        <f t="shared" si="26"/>
        <v/>
      </c>
      <c r="AP24" s="4" t="str">
        <f t="shared" si="27"/>
        <v/>
      </c>
      <c r="AQ24" s="4" t="str">
        <f t="shared" si="8"/>
        <v/>
      </c>
      <c r="AR24" s="4" t="str">
        <f t="shared" si="9"/>
        <v/>
      </c>
      <c r="AS24" s="4" t="str">
        <f t="shared" si="29"/>
        <v/>
      </c>
      <c r="AT24" s="4" t="str">
        <f t="shared" si="10"/>
        <v/>
      </c>
      <c r="AU24" s="4" t="str">
        <f t="shared" si="11"/>
        <v/>
      </c>
      <c r="AV24" s="4" t="str">
        <f t="shared" si="12"/>
        <v/>
      </c>
      <c r="AW24" s="4">
        <f t="shared" si="13"/>
        <v>0</v>
      </c>
      <c r="AX24" s="4" t="str">
        <f t="shared" si="14"/>
        <v>999:99.99</v>
      </c>
      <c r="AY24" s="4" t="str">
        <f t="shared" si="15"/>
        <v>999:99.99</v>
      </c>
      <c r="AZ24" s="4" t="str">
        <f t="shared" si="16"/>
        <v>999:99.99</v>
      </c>
      <c r="BA24" s="4" t="str">
        <f t="shared" si="28"/>
        <v>999:99.99</v>
      </c>
    </row>
    <row r="25" spans="1:53" ht="16.5" customHeight="1">
      <c r="A25" s="7" t="str">
        <f t="shared" si="17"/>
        <v/>
      </c>
      <c r="B25" s="88"/>
      <c r="C25" s="89"/>
      <c r="D25" s="90"/>
      <c r="E25" s="91"/>
      <c r="F25" s="91"/>
      <c r="G25" s="91"/>
      <c r="H25" s="91"/>
      <c r="I25" s="92"/>
      <c r="J25" s="93"/>
      <c r="K25" s="92"/>
      <c r="L25" s="93"/>
      <c r="M25" s="92"/>
      <c r="N25" s="93"/>
      <c r="O25" s="55"/>
      <c r="P25" s="96" t="str">
        <f t="shared" si="0"/>
        <v/>
      </c>
      <c r="Q25" s="7" t="str">
        <f>IF(B25="","",YEAR(申込書!$C$54)-YEAR(申込一覧表!B25))</f>
        <v/>
      </c>
      <c r="R25" s="11">
        <f t="shared" si="18"/>
        <v>0</v>
      </c>
      <c r="S25" s="11">
        <f t="shared" si="19"/>
        <v>0</v>
      </c>
      <c r="T25" s="11">
        <f t="shared" si="20"/>
        <v>0</v>
      </c>
      <c r="U25" s="4" t="str">
        <f t="shared" si="1"/>
        <v/>
      </c>
      <c r="V25" s="4" t="str">
        <f t="shared" si="2"/>
        <v/>
      </c>
      <c r="X25" s="100"/>
      <c r="Z25" s="4">
        <f t="shared" si="21"/>
        <v>0</v>
      </c>
      <c r="AA25" s="4">
        <f t="shared" si="22"/>
        <v>0</v>
      </c>
      <c r="AB25" s="4" t="str">
        <f t="shared" si="23"/>
        <v/>
      </c>
      <c r="AC25" s="4" t="str">
        <f t="shared" si="3"/>
        <v/>
      </c>
      <c r="AD25" s="11">
        <f t="shared" si="24"/>
        <v>0</v>
      </c>
      <c r="AE25" s="4" t="str">
        <f t="shared" si="4"/>
        <v/>
      </c>
      <c r="AF25" s="4">
        <v>0</v>
      </c>
      <c r="AG25" s="4" t="str">
        <f t="shared" si="5"/>
        <v xml:space="preserve"> </v>
      </c>
      <c r="AH25" s="4" t="str">
        <f t="shared" si="6"/>
        <v xml:space="preserve">  </v>
      </c>
      <c r="AI25" s="4" t="str">
        <f t="shared" si="7"/>
        <v/>
      </c>
      <c r="AJ25" s="4" t="str">
        <f t="shared" si="25"/>
        <v/>
      </c>
      <c r="AO25" s="4" t="str">
        <f t="shared" si="26"/>
        <v/>
      </c>
      <c r="AP25" s="4" t="str">
        <f t="shared" si="27"/>
        <v/>
      </c>
      <c r="AQ25" s="4" t="str">
        <f t="shared" si="8"/>
        <v/>
      </c>
      <c r="AR25" s="4" t="str">
        <f t="shared" si="9"/>
        <v/>
      </c>
      <c r="AS25" s="4" t="str">
        <f t="shared" si="29"/>
        <v/>
      </c>
      <c r="AT25" s="4" t="str">
        <f t="shared" si="10"/>
        <v/>
      </c>
      <c r="AU25" s="4" t="str">
        <f t="shared" si="11"/>
        <v/>
      </c>
      <c r="AV25" s="4" t="str">
        <f t="shared" si="12"/>
        <v/>
      </c>
      <c r="AW25" s="4">
        <f t="shared" si="13"/>
        <v>0</v>
      </c>
      <c r="AX25" s="4" t="str">
        <f t="shared" si="14"/>
        <v>999:99.99</v>
      </c>
      <c r="AY25" s="4" t="str">
        <f t="shared" si="15"/>
        <v>999:99.99</v>
      </c>
      <c r="AZ25" s="4" t="str">
        <f t="shared" si="16"/>
        <v>999:99.99</v>
      </c>
      <c r="BA25" s="4" t="str">
        <f t="shared" si="28"/>
        <v>999:99.99</v>
      </c>
    </row>
    <row r="26" spans="1:53" ht="16.5" customHeight="1">
      <c r="A26" s="7" t="str">
        <f t="shared" si="17"/>
        <v/>
      </c>
      <c r="B26" s="88"/>
      <c r="C26" s="89"/>
      <c r="D26" s="90"/>
      <c r="E26" s="91"/>
      <c r="F26" s="91"/>
      <c r="G26" s="91"/>
      <c r="H26" s="91"/>
      <c r="I26" s="92"/>
      <c r="J26" s="93"/>
      <c r="K26" s="92"/>
      <c r="L26" s="93"/>
      <c r="M26" s="92"/>
      <c r="N26" s="93"/>
      <c r="O26" s="55"/>
      <c r="P26" s="96" t="str">
        <f t="shared" si="0"/>
        <v/>
      </c>
      <c r="Q26" s="7" t="str">
        <f>IF(B26="","",YEAR(申込書!$C$54)-YEAR(申込一覧表!B26))</f>
        <v/>
      </c>
      <c r="R26" s="11">
        <f t="shared" si="18"/>
        <v>0</v>
      </c>
      <c r="S26" s="11">
        <f t="shared" si="19"/>
        <v>0</v>
      </c>
      <c r="T26" s="11">
        <f t="shared" si="20"/>
        <v>0</v>
      </c>
      <c r="U26" s="4" t="str">
        <f t="shared" si="1"/>
        <v/>
      </c>
      <c r="V26" s="4" t="str">
        <f t="shared" si="2"/>
        <v/>
      </c>
      <c r="Z26" s="4">
        <f t="shared" si="21"/>
        <v>0</v>
      </c>
      <c r="AA26" s="4">
        <f t="shared" si="22"/>
        <v>0</v>
      </c>
      <c r="AB26" s="4" t="str">
        <f t="shared" si="23"/>
        <v/>
      </c>
      <c r="AC26" s="4" t="str">
        <f t="shared" si="3"/>
        <v/>
      </c>
      <c r="AD26" s="11">
        <f t="shared" si="24"/>
        <v>0</v>
      </c>
      <c r="AE26" s="4" t="str">
        <f t="shared" si="4"/>
        <v/>
      </c>
      <c r="AF26" s="4">
        <v>0</v>
      </c>
      <c r="AG26" s="4" t="str">
        <f t="shared" si="5"/>
        <v xml:space="preserve"> </v>
      </c>
      <c r="AH26" s="4" t="str">
        <f t="shared" si="6"/>
        <v xml:space="preserve">  </v>
      </c>
      <c r="AI26" s="4" t="str">
        <f t="shared" si="7"/>
        <v/>
      </c>
      <c r="AJ26" s="4" t="str">
        <f t="shared" si="25"/>
        <v/>
      </c>
      <c r="AO26" s="4" t="str">
        <f t="shared" si="26"/>
        <v/>
      </c>
      <c r="AP26" s="4" t="str">
        <f t="shared" si="27"/>
        <v/>
      </c>
      <c r="AQ26" s="4" t="str">
        <f t="shared" si="8"/>
        <v/>
      </c>
      <c r="AR26" s="4" t="str">
        <f t="shared" si="9"/>
        <v/>
      </c>
      <c r="AS26" s="4" t="str">
        <f t="shared" si="29"/>
        <v/>
      </c>
      <c r="AT26" s="4" t="str">
        <f t="shared" si="10"/>
        <v/>
      </c>
      <c r="AU26" s="4" t="str">
        <f t="shared" si="11"/>
        <v/>
      </c>
      <c r="AV26" s="4" t="str">
        <f t="shared" si="12"/>
        <v/>
      </c>
      <c r="AW26" s="4">
        <f t="shared" si="13"/>
        <v>0</v>
      </c>
      <c r="AX26" s="4" t="str">
        <f t="shared" si="14"/>
        <v>999:99.99</v>
      </c>
      <c r="AY26" s="4" t="str">
        <f t="shared" si="15"/>
        <v>999:99.99</v>
      </c>
      <c r="AZ26" s="4" t="str">
        <f t="shared" si="16"/>
        <v>999:99.99</v>
      </c>
      <c r="BA26" s="4" t="str">
        <f t="shared" si="28"/>
        <v>999:99.99</v>
      </c>
    </row>
    <row r="27" spans="1:53" ht="16.5" customHeight="1">
      <c r="A27" s="7" t="str">
        <f t="shared" si="17"/>
        <v/>
      </c>
      <c r="B27" s="88"/>
      <c r="C27" s="89"/>
      <c r="D27" s="90"/>
      <c r="E27" s="91"/>
      <c r="F27" s="91"/>
      <c r="G27" s="91"/>
      <c r="H27" s="91"/>
      <c r="I27" s="94"/>
      <c r="J27" s="93"/>
      <c r="K27" s="92"/>
      <c r="L27" s="93"/>
      <c r="M27" s="92"/>
      <c r="N27" s="93"/>
      <c r="O27" s="55"/>
      <c r="P27" s="96" t="str">
        <f t="shared" si="0"/>
        <v/>
      </c>
      <c r="Q27" s="7" t="str">
        <f>IF(B27="","",YEAR(申込書!$C$54)-YEAR(申込一覧表!B27))</f>
        <v/>
      </c>
      <c r="R27" s="11">
        <f t="shared" si="18"/>
        <v>0</v>
      </c>
      <c r="S27" s="11">
        <f t="shared" si="19"/>
        <v>0</v>
      </c>
      <c r="T27" s="11">
        <f t="shared" si="20"/>
        <v>0</v>
      </c>
      <c r="U27" s="4" t="str">
        <f t="shared" si="1"/>
        <v/>
      </c>
      <c r="V27" s="4" t="str">
        <f t="shared" si="2"/>
        <v/>
      </c>
      <c r="Z27" s="4">
        <f t="shared" si="21"/>
        <v>0</v>
      </c>
      <c r="AA27" s="4">
        <f t="shared" si="22"/>
        <v>0</v>
      </c>
      <c r="AB27" s="4" t="str">
        <f t="shared" si="23"/>
        <v/>
      </c>
      <c r="AC27" s="4" t="str">
        <f t="shared" si="3"/>
        <v/>
      </c>
      <c r="AD27" s="11">
        <f t="shared" si="24"/>
        <v>0</v>
      </c>
      <c r="AE27" s="4" t="str">
        <f t="shared" si="4"/>
        <v/>
      </c>
      <c r="AF27" s="4">
        <v>0</v>
      </c>
      <c r="AG27" s="4" t="str">
        <f t="shared" si="5"/>
        <v xml:space="preserve"> </v>
      </c>
      <c r="AH27" s="4" t="str">
        <f t="shared" si="6"/>
        <v xml:space="preserve">  </v>
      </c>
      <c r="AI27" s="4" t="str">
        <f t="shared" si="7"/>
        <v/>
      </c>
      <c r="AJ27" s="4" t="str">
        <f t="shared" si="25"/>
        <v/>
      </c>
      <c r="AO27" s="4" t="str">
        <f t="shared" si="26"/>
        <v/>
      </c>
      <c r="AP27" s="4" t="str">
        <f t="shared" si="27"/>
        <v/>
      </c>
      <c r="AQ27" s="4" t="str">
        <f t="shared" si="8"/>
        <v/>
      </c>
      <c r="AR27" s="4" t="str">
        <f t="shared" si="9"/>
        <v/>
      </c>
      <c r="AS27" s="4" t="str">
        <f t="shared" si="29"/>
        <v/>
      </c>
      <c r="AT27" s="4" t="str">
        <f t="shared" si="10"/>
        <v/>
      </c>
      <c r="AU27" s="4" t="str">
        <f t="shared" si="11"/>
        <v/>
      </c>
      <c r="AV27" s="4" t="str">
        <f t="shared" si="12"/>
        <v/>
      </c>
      <c r="AW27" s="4">
        <f t="shared" si="13"/>
        <v>0</v>
      </c>
      <c r="AX27" s="4" t="str">
        <f t="shared" si="14"/>
        <v>999:99.99</v>
      </c>
      <c r="AY27" s="4" t="str">
        <f t="shared" si="15"/>
        <v>999:99.99</v>
      </c>
      <c r="AZ27" s="4" t="str">
        <f t="shared" si="16"/>
        <v>999:99.99</v>
      </c>
      <c r="BA27" s="4" t="str">
        <f t="shared" si="28"/>
        <v>999:99.99</v>
      </c>
    </row>
    <row r="28" spans="1:53" ht="16.5" customHeight="1">
      <c r="A28" s="7" t="str">
        <f t="shared" si="17"/>
        <v/>
      </c>
      <c r="B28" s="88"/>
      <c r="C28" s="89"/>
      <c r="D28" s="90"/>
      <c r="E28" s="91"/>
      <c r="F28" s="91"/>
      <c r="G28" s="91"/>
      <c r="H28" s="91"/>
      <c r="I28" s="92"/>
      <c r="J28" s="93"/>
      <c r="K28" s="92"/>
      <c r="L28" s="93"/>
      <c r="M28" s="92"/>
      <c r="N28" s="93"/>
      <c r="O28" s="55"/>
      <c r="P28" s="96" t="str">
        <f t="shared" si="0"/>
        <v/>
      </c>
      <c r="Q28" s="7" t="str">
        <f>IF(B28="","",YEAR(申込書!$C$54)-YEAR(申込一覧表!B28))</f>
        <v/>
      </c>
      <c r="R28" s="11">
        <f t="shared" si="18"/>
        <v>0</v>
      </c>
      <c r="S28" s="11">
        <f t="shared" si="19"/>
        <v>0</v>
      </c>
      <c r="T28" s="11">
        <f t="shared" si="20"/>
        <v>0</v>
      </c>
      <c r="U28" s="4" t="str">
        <f t="shared" si="1"/>
        <v/>
      </c>
      <c r="V28" s="4" t="str">
        <f t="shared" si="2"/>
        <v/>
      </c>
      <c r="Z28" s="4">
        <f t="shared" si="21"/>
        <v>0</v>
      </c>
      <c r="AA28" s="4">
        <f t="shared" si="22"/>
        <v>0</v>
      </c>
      <c r="AB28" s="4" t="str">
        <f t="shared" si="23"/>
        <v/>
      </c>
      <c r="AC28" s="4" t="str">
        <f t="shared" si="3"/>
        <v/>
      </c>
      <c r="AD28" s="11">
        <f t="shared" si="24"/>
        <v>0</v>
      </c>
      <c r="AE28" s="4" t="str">
        <f t="shared" si="4"/>
        <v/>
      </c>
      <c r="AF28" s="4">
        <v>0</v>
      </c>
      <c r="AG28" s="4" t="str">
        <f t="shared" si="5"/>
        <v xml:space="preserve"> </v>
      </c>
      <c r="AH28" s="4" t="str">
        <f t="shared" si="6"/>
        <v xml:space="preserve">  </v>
      </c>
      <c r="AI28" s="4" t="str">
        <f t="shared" si="7"/>
        <v/>
      </c>
      <c r="AJ28" s="4" t="str">
        <f t="shared" si="25"/>
        <v/>
      </c>
      <c r="AO28" s="4" t="str">
        <f t="shared" si="26"/>
        <v/>
      </c>
      <c r="AP28" s="4" t="str">
        <f t="shared" si="27"/>
        <v/>
      </c>
      <c r="AQ28" s="4" t="str">
        <f t="shared" si="8"/>
        <v/>
      </c>
      <c r="AR28" s="4" t="str">
        <f t="shared" si="9"/>
        <v/>
      </c>
      <c r="AS28" s="4" t="str">
        <f t="shared" si="29"/>
        <v/>
      </c>
      <c r="AT28" s="4" t="str">
        <f t="shared" si="10"/>
        <v/>
      </c>
      <c r="AU28" s="4" t="str">
        <f t="shared" si="11"/>
        <v/>
      </c>
      <c r="AV28" s="4" t="str">
        <f t="shared" si="12"/>
        <v/>
      </c>
      <c r="AW28" s="4">
        <f t="shared" si="13"/>
        <v>0</v>
      </c>
      <c r="AX28" s="4" t="str">
        <f t="shared" si="14"/>
        <v>999:99.99</v>
      </c>
      <c r="AY28" s="4" t="str">
        <f t="shared" si="15"/>
        <v>999:99.99</v>
      </c>
      <c r="AZ28" s="4" t="str">
        <f t="shared" si="16"/>
        <v>999:99.99</v>
      </c>
      <c r="BA28" s="4" t="str">
        <f t="shared" si="28"/>
        <v>999:99.99</v>
      </c>
    </row>
    <row r="29" spans="1:53" ht="16.5" customHeight="1">
      <c r="A29" s="7" t="str">
        <f t="shared" si="17"/>
        <v/>
      </c>
      <c r="B29" s="88"/>
      <c r="C29" s="89"/>
      <c r="D29" s="90"/>
      <c r="E29" s="91"/>
      <c r="F29" s="91"/>
      <c r="G29" s="91"/>
      <c r="H29" s="91"/>
      <c r="I29" s="92"/>
      <c r="J29" s="93"/>
      <c r="K29" s="92"/>
      <c r="L29" s="93"/>
      <c r="M29" s="92"/>
      <c r="N29" s="93"/>
      <c r="O29" s="55"/>
      <c r="P29" s="96" t="str">
        <f t="shared" si="0"/>
        <v/>
      </c>
      <c r="Q29" s="7" t="str">
        <f>IF(B29="","",YEAR(申込書!$C$54)-YEAR(申込一覧表!B29))</f>
        <v/>
      </c>
      <c r="R29" s="11">
        <f t="shared" si="18"/>
        <v>0</v>
      </c>
      <c r="S29" s="11">
        <f t="shared" si="19"/>
        <v>0</v>
      </c>
      <c r="T29" s="11">
        <f t="shared" si="20"/>
        <v>0</v>
      </c>
      <c r="U29" s="4" t="str">
        <f t="shared" si="1"/>
        <v/>
      </c>
      <c r="V29" s="4" t="str">
        <f t="shared" si="2"/>
        <v/>
      </c>
      <c r="Z29" s="4">
        <f t="shared" si="21"/>
        <v>0</v>
      </c>
      <c r="AA29" s="4">
        <f t="shared" si="22"/>
        <v>0</v>
      </c>
      <c r="AB29" s="4" t="str">
        <f t="shared" si="23"/>
        <v/>
      </c>
      <c r="AC29" s="4" t="str">
        <f t="shared" si="3"/>
        <v/>
      </c>
      <c r="AD29" s="11">
        <f t="shared" si="24"/>
        <v>0</v>
      </c>
      <c r="AE29" s="4" t="str">
        <f t="shared" si="4"/>
        <v/>
      </c>
      <c r="AF29" s="4">
        <v>0</v>
      </c>
      <c r="AG29" s="4" t="str">
        <f t="shared" si="5"/>
        <v xml:space="preserve"> </v>
      </c>
      <c r="AH29" s="4" t="str">
        <f t="shared" si="6"/>
        <v xml:space="preserve">  </v>
      </c>
      <c r="AI29" s="4" t="str">
        <f t="shared" si="7"/>
        <v/>
      </c>
      <c r="AJ29" s="4" t="str">
        <f t="shared" si="25"/>
        <v/>
      </c>
      <c r="AO29" s="4" t="str">
        <f t="shared" si="26"/>
        <v/>
      </c>
      <c r="AP29" s="4" t="str">
        <f t="shared" si="27"/>
        <v/>
      </c>
      <c r="AQ29" s="4" t="str">
        <f t="shared" si="8"/>
        <v/>
      </c>
      <c r="AR29" s="4" t="str">
        <f t="shared" si="9"/>
        <v/>
      </c>
      <c r="AS29" s="4" t="str">
        <f t="shared" si="29"/>
        <v/>
      </c>
      <c r="AT29" s="4" t="str">
        <f t="shared" si="10"/>
        <v/>
      </c>
      <c r="AU29" s="4" t="str">
        <f t="shared" si="11"/>
        <v/>
      </c>
      <c r="AV29" s="4" t="str">
        <f t="shared" si="12"/>
        <v/>
      </c>
      <c r="AW29" s="4">
        <f t="shared" si="13"/>
        <v>0</v>
      </c>
      <c r="AX29" s="4" t="str">
        <f t="shared" si="14"/>
        <v>999:99.99</v>
      </c>
      <c r="AY29" s="4" t="str">
        <f t="shared" si="15"/>
        <v>999:99.99</v>
      </c>
      <c r="AZ29" s="4" t="str">
        <f t="shared" si="16"/>
        <v>999:99.99</v>
      </c>
      <c r="BA29" s="4" t="str">
        <f t="shared" si="28"/>
        <v>999:99.99</v>
      </c>
    </row>
    <row r="30" spans="1:53" ht="16.5" customHeight="1">
      <c r="A30" s="7" t="str">
        <f t="shared" si="17"/>
        <v/>
      </c>
      <c r="B30" s="88"/>
      <c r="C30" s="89"/>
      <c r="D30" s="90"/>
      <c r="E30" s="91"/>
      <c r="F30" s="91"/>
      <c r="G30" s="91"/>
      <c r="H30" s="91"/>
      <c r="I30" s="92"/>
      <c r="J30" s="93"/>
      <c r="K30" s="92"/>
      <c r="L30" s="93"/>
      <c r="M30" s="92"/>
      <c r="N30" s="93"/>
      <c r="O30" s="55"/>
      <c r="P30" s="96" t="str">
        <f t="shared" si="0"/>
        <v/>
      </c>
      <c r="Q30" s="7" t="str">
        <f>IF(B30="","",YEAR(申込書!$C$54)-YEAR(申込一覧表!B30))</f>
        <v/>
      </c>
      <c r="R30" s="11">
        <f t="shared" si="18"/>
        <v>0</v>
      </c>
      <c r="S30" s="11">
        <f t="shared" si="19"/>
        <v>0</v>
      </c>
      <c r="T30" s="11">
        <f t="shared" si="20"/>
        <v>0</v>
      </c>
      <c r="U30" s="4" t="str">
        <f t="shared" si="1"/>
        <v/>
      </c>
      <c r="V30" s="4" t="str">
        <f t="shared" si="2"/>
        <v/>
      </c>
      <c r="Z30" s="4">
        <f t="shared" si="21"/>
        <v>0</v>
      </c>
      <c r="AA30" s="4">
        <f t="shared" si="22"/>
        <v>0</v>
      </c>
      <c r="AB30" s="4" t="str">
        <f t="shared" si="23"/>
        <v/>
      </c>
      <c r="AC30" s="4" t="str">
        <f t="shared" si="3"/>
        <v/>
      </c>
      <c r="AD30" s="11">
        <f t="shared" si="24"/>
        <v>0</v>
      </c>
      <c r="AE30" s="4" t="str">
        <f t="shared" si="4"/>
        <v/>
      </c>
      <c r="AF30" s="4">
        <v>0</v>
      </c>
      <c r="AG30" s="4" t="str">
        <f t="shared" si="5"/>
        <v xml:space="preserve"> </v>
      </c>
      <c r="AH30" s="4" t="str">
        <f t="shared" si="6"/>
        <v xml:space="preserve">  </v>
      </c>
      <c r="AI30" s="4" t="str">
        <f t="shared" si="7"/>
        <v/>
      </c>
      <c r="AJ30" s="4" t="str">
        <f t="shared" si="25"/>
        <v/>
      </c>
      <c r="AO30" s="4" t="str">
        <f t="shared" si="26"/>
        <v/>
      </c>
      <c r="AP30" s="4" t="str">
        <f t="shared" si="27"/>
        <v/>
      </c>
      <c r="AQ30" s="4" t="str">
        <f t="shared" si="8"/>
        <v/>
      </c>
      <c r="AR30" s="4" t="str">
        <f t="shared" si="9"/>
        <v/>
      </c>
      <c r="AS30" s="4" t="str">
        <f t="shared" si="29"/>
        <v/>
      </c>
      <c r="AT30" s="4" t="str">
        <f t="shared" si="10"/>
        <v/>
      </c>
      <c r="AU30" s="4" t="str">
        <f t="shared" si="11"/>
        <v/>
      </c>
      <c r="AV30" s="4" t="str">
        <f t="shared" si="12"/>
        <v/>
      </c>
      <c r="AW30" s="4">
        <f t="shared" si="13"/>
        <v>0</v>
      </c>
      <c r="AX30" s="4" t="str">
        <f t="shared" si="14"/>
        <v>999:99.99</v>
      </c>
      <c r="AY30" s="4" t="str">
        <f t="shared" si="15"/>
        <v>999:99.99</v>
      </c>
      <c r="AZ30" s="4" t="str">
        <f t="shared" si="16"/>
        <v>999:99.99</v>
      </c>
      <c r="BA30" s="4" t="str">
        <f t="shared" si="28"/>
        <v>999:99.99</v>
      </c>
    </row>
    <row r="31" spans="1:53" ht="16.5" customHeight="1">
      <c r="A31" s="7" t="str">
        <f t="shared" si="17"/>
        <v/>
      </c>
      <c r="B31" s="88"/>
      <c r="C31" s="89"/>
      <c r="D31" s="90"/>
      <c r="E31" s="91"/>
      <c r="F31" s="91"/>
      <c r="G31" s="91"/>
      <c r="H31" s="91"/>
      <c r="I31" s="92"/>
      <c r="J31" s="93"/>
      <c r="K31" s="92"/>
      <c r="L31" s="93"/>
      <c r="M31" s="92"/>
      <c r="N31" s="93"/>
      <c r="O31" s="55"/>
      <c r="P31" s="96" t="str">
        <f t="shared" si="0"/>
        <v/>
      </c>
      <c r="Q31" s="7" t="str">
        <f>IF(B31="","",YEAR(申込書!$C$54)-YEAR(申込一覧表!B31))</f>
        <v/>
      </c>
      <c r="R31" s="11">
        <f t="shared" si="18"/>
        <v>0</v>
      </c>
      <c r="S31" s="11">
        <f t="shared" si="19"/>
        <v>0</v>
      </c>
      <c r="T31" s="11">
        <f t="shared" si="20"/>
        <v>0</v>
      </c>
      <c r="U31" s="4" t="str">
        <f t="shared" si="1"/>
        <v/>
      </c>
      <c r="V31" s="4" t="str">
        <f t="shared" si="2"/>
        <v/>
      </c>
      <c r="Z31" s="4">
        <f t="shared" si="21"/>
        <v>0</v>
      </c>
      <c r="AA31" s="4">
        <f t="shared" si="22"/>
        <v>0</v>
      </c>
      <c r="AB31" s="4" t="str">
        <f t="shared" si="23"/>
        <v/>
      </c>
      <c r="AC31" s="4" t="str">
        <f t="shared" si="3"/>
        <v/>
      </c>
      <c r="AD31" s="11">
        <f t="shared" si="24"/>
        <v>0</v>
      </c>
      <c r="AE31" s="4" t="str">
        <f t="shared" si="4"/>
        <v/>
      </c>
      <c r="AF31" s="4">
        <v>0</v>
      </c>
      <c r="AG31" s="4" t="str">
        <f t="shared" si="5"/>
        <v xml:space="preserve"> </v>
      </c>
      <c r="AH31" s="4" t="str">
        <f t="shared" si="6"/>
        <v xml:space="preserve">  </v>
      </c>
      <c r="AI31" s="4" t="str">
        <f t="shared" si="7"/>
        <v/>
      </c>
      <c r="AJ31" s="4" t="str">
        <f t="shared" si="25"/>
        <v/>
      </c>
      <c r="AO31" s="4" t="str">
        <f t="shared" si="26"/>
        <v/>
      </c>
      <c r="AP31" s="4" t="str">
        <f t="shared" si="27"/>
        <v/>
      </c>
      <c r="AQ31" s="4" t="str">
        <f t="shared" si="8"/>
        <v/>
      </c>
      <c r="AR31" s="4" t="str">
        <f t="shared" si="9"/>
        <v/>
      </c>
      <c r="AS31" s="4" t="str">
        <f t="shared" si="29"/>
        <v/>
      </c>
      <c r="AT31" s="4" t="str">
        <f t="shared" si="10"/>
        <v/>
      </c>
      <c r="AU31" s="4" t="str">
        <f t="shared" si="11"/>
        <v/>
      </c>
      <c r="AV31" s="4" t="str">
        <f t="shared" si="12"/>
        <v/>
      </c>
      <c r="AW31" s="4">
        <f t="shared" si="13"/>
        <v>0</v>
      </c>
      <c r="AX31" s="4" t="str">
        <f t="shared" si="14"/>
        <v>999:99.99</v>
      </c>
      <c r="AY31" s="4" t="str">
        <f t="shared" si="15"/>
        <v>999:99.99</v>
      </c>
      <c r="AZ31" s="4" t="str">
        <f t="shared" si="16"/>
        <v>999:99.99</v>
      </c>
      <c r="BA31" s="4" t="str">
        <f t="shared" si="28"/>
        <v>999:99.99</v>
      </c>
    </row>
    <row r="32" spans="1:53" ht="16.5" customHeight="1">
      <c r="A32" s="7" t="str">
        <f t="shared" si="17"/>
        <v/>
      </c>
      <c r="B32" s="88"/>
      <c r="C32" s="89"/>
      <c r="D32" s="90"/>
      <c r="E32" s="91"/>
      <c r="F32" s="91"/>
      <c r="G32" s="91"/>
      <c r="H32" s="91"/>
      <c r="I32" s="92"/>
      <c r="J32" s="93"/>
      <c r="K32" s="92"/>
      <c r="L32" s="93"/>
      <c r="M32" s="92"/>
      <c r="N32" s="93"/>
      <c r="O32" s="55"/>
      <c r="P32" s="96" t="str">
        <f t="shared" si="0"/>
        <v/>
      </c>
      <c r="Q32" s="7" t="str">
        <f>IF(B32="","",YEAR(申込書!$C$54)-YEAR(申込一覧表!B32))</f>
        <v/>
      </c>
      <c r="R32" s="11">
        <f t="shared" si="18"/>
        <v>0</v>
      </c>
      <c r="S32" s="11">
        <f t="shared" si="19"/>
        <v>0</v>
      </c>
      <c r="T32" s="11">
        <f t="shared" si="20"/>
        <v>0</v>
      </c>
      <c r="U32" s="4" t="str">
        <f t="shared" si="1"/>
        <v/>
      </c>
      <c r="V32" s="4" t="str">
        <f t="shared" si="2"/>
        <v/>
      </c>
      <c r="Z32" s="4">
        <f t="shared" si="21"/>
        <v>0</v>
      </c>
      <c r="AA32" s="4">
        <f t="shared" si="22"/>
        <v>0</v>
      </c>
      <c r="AB32" s="4" t="str">
        <f t="shared" si="23"/>
        <v/>
      </c>
      <c r="AC32" s="4" t="str">
        <f t="shared" si="3"/>
        <v/>
      </c>
      <c r="AD32" s="11">
        <f t="shared" si="24"/>
        <v>0</v>
      </c>
      <c r="AE32" s="4" t="str">
        <f t="shared" si="4"/>
        <v/>
      </c>
      <c r="AF32" s="4">
        <v>0</v>
      </c>
      <c r="AG32" s="4" t="str">
        <f t="shared" si="5"/>
        <v xml:space="preserve"> </v>
      </c>
      <c r="AH32" s="4" t="str">
        <f t="shared" si="6"/>
        <v xml:space="preserve">  </v>
      </c>
      <c r="AI32" s="4" t="str">
        <f t="shared" si="7"/>
        <v/>
      </c>
      <c r="AJ32" s="4" t="str">
        <f t="shared" si="25"/>
        <v/>
      </c>
      <c r="AO32" s="4" t="str">
        <f t="shared" si="26"/>
        <v/>
      </c>
      <c r="AP32" s="4" t="str">
        <f t="shared" si="27"/>
        <v/>
      </c>
      <c r="AQ32" s="4" t="str">
        <f t="shared" si="8"/>
        <v/>
      </c>
      <c r="AR32" s="4" t="str">
        <f t="shared" si="9"/>
        <v/>
      </c>
      <c r="AS32" s="4" t="str">
        <f t="shared" si="29"/>
        <v/>
      </c>
      <c r="AT32" s="4" t="str">
        <f t="shared" si="10"/>
        <v/>
      </c>
      <c r="AU32" s="4" t="str">
        <f t="shared" si="11"/>
        <v/>
      </c>
      <c r="AV32" s="4" t="str">
        <f t="shared" si="12"/>
        <v/>
      </c>
      <c r="AW32" s="4">
        <f t="shared" si="13"/>
        <v>0</v>
      </c>
      <c r="AX32" s="4" t="str">
        <f t="shared" si="14"/>
        <v>999:99.99</v>
      </c>
      <c r="AY32" s="4" t="str">
        <f t="shared" si="15"/>
        <v>999:99.99</v>
      </c>
      <c r="AZ32" s="4" t="str">
        <f t="shared" si="16"/>
        <v>999:99.99</v>
      </c>
      <c r="BA32" s="4" t="str">
        <f t="shared" si="28"/>
        <v>999:99.99</v>
      </c>
    </row>
    <row r="33" spans="1:53" ht="16.5" customHeight="1">
      <c r="A33" s="7" t="str">
        <f t="shared" si="17"/>
        <v/>
      </c>
      <c r="B33" s="88"/>
      <c r="C33" s="89"/>
      <c r="D33" s="90"/>
      <c r="E33" s="91"/>
      <c r="F33" s="91"/>
      <c r="G33" s="91"/>
      <c r="H33" s="91"/>
      <c r="I33" s="92"/>
      <c r="J33" s="93"/>
      <c r="K33" s="92"/>
      <c r="L33" s="93"/>
      <c r="M33" s="92"/>
      <c r="N33" s="93"/>
      <c r="O33" s="55"/>
      <c r="P33" s="96" t="str">
        <f t="shared" si="0"/>
        <v/>
      </c>
      <c r="Q33" s="7" t="str">
        <f>IF(B33="","",YEAR(申込書!$C$54)-YEAR(申込一覧表!B33))</f>
        <v/>
      </c>
      <c r="R33" s="11">
        <f t="shared" si="18"/>
        <v>0</v>
      </c>
      <c r="S33" s="11">
        <f t="shared" si="19"/>
        <v>0</v>
      </c>
      <c r="T33" s="11">
        <f t="shared" si="20"/>
        <v>0</v>
      </c>
      <c r="U33" s="4" t="str">
        <f t="shared" si="1"/>
        <v/>
      </c>
      <c r="V33" s="4" t="str">
        <f t="shared" si="2"/>
        <v/>
      </c>
      <c r="Z33" s="4">
        <f t="shared" si="21"/>
        <v>0</v>
      </c>
      <c r="AA33" s="4">
        <f t="shared" si="22"/>
        <v>0</v>
      </c>
      <c r="AB33" s="4" t="str">
        <f t="shared" si="23"/>
        <v/>
      </c>
      <c r="AC33" s="4" t="str">
        <f t="shared" si="3"/>
        <v/>
      </c>
      <c r="AD33" s="11">
        <f t="shared" si="24"/>
        <v>0</v>
      </c>
      <c r="AE33" s="4" t="str">
        <f t="shared" si="4"/>
        <v/>
      </c>
      <c r="AF33" s="4">
        <v>0</v>
      </c>
      <c r="AG33" s="4" t="str">
        <f t="shared" si="5"/>
        <v xml:space="preserve"> </v>
      </c>
      <c r="AH33" s="4" t="str">
        <f t="shared" si="6"/>
        <v xml:space="preserve">  </v>
      </c>
      <c r="AI33" s="4" t="str">
        <f t="shared" si="7"/>
        <v/>
      </c>
      <c r="AJ33" s="4" t="str">
        <f t="shared" si="25"/>
        <v/>
      </c>
      <c r="AO33" s="4" t="str">
        <f t="shared" si="26"/>
        <v/>
      </c>
      <c r="AP33" s="4" t="str">
        <f t="shared" si="27"/>
        <v/>
      </c>
      <c r="AQ33" s="4" t="str">
        <f t="shared" si="8"/>
        <v/>
      </c>
      <c r="AR33" s="4" t="str">
        <f t="shared" si="9"/>
        <v/>
      </c>
      <c r="AS33" s="4" t="str">
        <f t="shared" si="29"/>
        <v/>
      </c>
      <c r="AT33" s="4" t="str">
        <f t="shared" si="10"/>
        <v/>
      </c>
      <c r="AU33" s="4" t="str">
        <f t="shared" si="11"/>
        <v/>
      </c>
      <c r="AV33" s="4" t="str">
        <f t="shared" si="12"/>
        <v/>
      </c>
      <c r="AW33" s="4">
        <f t="shared" si="13"/>
        <v>0</v>
      </c>
      <c r="AX33" s="4" t="str">
        <f t="shared" si="14"/>
        <v>999:99.99</v>
      </c>
      <c r="AY33" s="4" t="str">
        <f t="shared" si="15"/>
        <v>999:99.99</v>
      </c>
      <c r="AZ33" s="4" t="str">
        <f t="shared" si="16"/>
        <v>999:99.99</v>
      </c>
      <c r="BA33" s="4" t="str">
        <f t="shared" si="28"/>
        <v>999:99.99</v>
      </c>
    </row>
    <row r="34" spans="1:53" ht="16.5" customHeight="1">
      <c r="A34" s="7" t="str">
        <f t="shared" si="17"/>
        <v/>
      </c>
      <c r="B34" s="88"/>
      <c r="C34" s="89"/>
      <c r="D34" s="90"/>
      <c r="E34" s="91"/>
      <c r="F34" s="91"/>
      <c r="G34" s="91"/>
      <c r="H34" s="91"/>
      <c r="I34" s="92"/>
      <c r="J34" s="93"/>
      <c r="K34" s="92"/>
      <c r="L34" s="93"/>
      <c r="M34" s="92"/>
      <c r="N34" s="93"/>
      <c r="O34" s="55"/>
      <c r="P34" s="96" t="str">
        <f t="shared" si="0"/>
        <v/>
      </c>
      <c r="Q34" s="7" t="str">
        <f>IF(B34="","",YEAR(申込書!$C$54)-YEAR(申込一覧表!B34))</f>
        <v/>
      </c>
      <c r="R34" s="11">
        <f t="shared" si="18"/>
        <v>0</v>
      </c>
      <c r="S34" s="11">
        <f t="shared" si="19"/>
        <v>0</v>
      </c>
      <c r="T34" s="11">
        <f t="shared" si="20"/>
        <v>0</v>
      </c>
      <c r="U34" s="4" t="str">
        <f t="shared" si="1"/>
        <v/>
      </c>
      <c r="V34" s="4" t="str">
        <f t="shared" si="2"/>
        <v/>
      </c>
      <c r="Z34" s="4">
        <f t="shared" si="21"/>
        <v>0</v>
      </c>
      <c r="AA34" s="4">
        <f t="shared" si="22"/>
        <v>0</v>
      </c>
      <c r="AB34" s="4" t="str">
        <f t="shared" si="23"/>
        <v/>
      </c>
      <c r="AC34" s="4" t="str">
        <f t="shared" si="3"/>
        <v/>
      </c>
      <c r="AD34" s="11">
        <f t="shared" si="24"/>
        <v>0</v>
      </c>
      <c r="AE34" s="4" t="str">
        <f t="shared" si="4"/>
        <v/>
      </c>
      <c r="AF34" s="4">
        <v>0</v>
      </c>
      <c r="AG34" s="4" t="str">
        <f t="shared" si="5"/>
        <v xml:space="preserve"> </v>
      </c>
      <c r="AH34" s="4" t="str">
        <f t="shared" si="6"/>
        <v xml:space="preserve">  </v>
      </c>
      <c r="AI34" s="4" t="str">
        <f t="shared" si="7"/>
        <v/>
      </c>
      <c r="AJ34" s="4" t="str">
        <f t="shared" si="25"/>
        <v/>
      </c>
      <c r="AO34" s="4" t="str">
        <f t="shared" si="26"/>
        <v/>
      </c>
      <c r="AP34" s="4" t="str">
        <f t="shared" si="27"/>
        <v/>
      </c>
      <c r="AQ34" s="4" t="str">
        <f t="shared" si="8"/>
        <v/>
      </c>
      <c r="AR34" s="4" t="str">
        <f t="shared" si="9"/>
        <v/>
      </c>
      <c r="AS34" s="4" t="str">
        <f t="shared" si="29"/>
        <v/>
      </c>
      <c r="AT34" s="4" t="str">
        <f t="shared" si="10"/>
        <v/>
      </c>
      <c r="AU34" s="4" t="str">
        <f t="shared" si="11"/>
        <v/>
      </c>
      <c r="AV34" s="4" t="str">
        <f t="shared" si="12"/>
        <v/>
      </c>
      <c r="AW34" s="4">
        <f t="shared" si="13"/>
        <v>0</v>
      </c>
      <c r="AX34" s="4" t="str">
        <f t="shared" si="14"/>
        <v>999:99.99</v>
      </c>
      <c r="AY34" s="4" t="str">
        <f t="shared" si="15"/>
        <v>999:99.99</v>
      </c>
      <c r="AZ34" s="4" t="str">
        <f t="shared" si="16"/>
        <v>999:99.99</v>
      </c>
      <c r="BA34" s="4" t="str">
        <f t="shared" si="28"/>
        <v>999:99.99</v>
      </c>
    </row>
    <row r="35" spans="1:53" ht="16.5" customHeight="1">
      <c r="A35" s="7" t="str">
        <f t="shared" si="17"/>
        <v/>
      </c>
      <c r="B35" s="88"/>
      <c r="C35" s="89"/>
      <c r="D35" s="90"/>
      <c r="E35" s="91"/>
      <c r="F35" s="91"/>
      <c r="G35" s="91"/>
      <c r="H35" s="91"/>
      <c r="I35" s="92"/>
      <c r="J35" s="93"/>
      <c r="K35" s="92"/>
      <c r="L35" s="93"/>
      <c r="M35" s="92"/>
      <c r="N35" s="93"/>
      <c r="O35" s="55"/>
      <c r="P35" s="96" t="str">
        <f t="shared" si="0"/>
        <v/>
      </c>
      <c r="Q35" s="7" t="str">
        <f>IF(B35="","",YEAR(申込書!$C$54)-YEAR(申込一覧表!B35))</f>
        <v/>
      </c>
      <c r="R35" s="11">
        <f t="shared" si="18"/>
        <v>0</v>
      </c>
      <c r="S35" s="11">
        <f t="shared" si="19"/>
        <v>0</v>
      </c>
      <c r="T35" s="11">
        <f t="shared" si="20"/>
        <v>0</v>
      </c>
      <c r="U35" s="4" t="str">
        <f t="shared" si="1"/>
        <v/>
      </c>
      <c r="V35" s="4" t="str">
        <f t="shared" si="2"/>
        <v/>
      </c>
      <c r="Z35" s="4">
        <f t="shared" si="21"/>
        <v>0</v>
      </c>
      <c r="AA35" s="4">
        <f t="shared" si="22"/>
        <v>0</v>
      </c>
      <c r="AB35" s="4" t="str">
        <f t="shared" si="23"/>
        <v/>
      </c>
      <c r="AC35" s="4" t="str">
        <f t="shared" si="3"/>
        <v/>
      </c>
      <c r="AD35" s="11">
        <f t="shared" si="24"/>
        <v>0</v>
      </c>
      <c r="AE35" s="4" t="str">
        <f t="shared" si="4"/>
        <v/>
      </c>
      <c r="AF35" s="4">
        <v>0</v>
      </c>
      <c r="AG35" s="4" t="str">
        <f t="shared" si="5"/>
        <v xml:space="preserve"> </v>
      </c>
      <c r="AH35" s="4" t="str">
        <f t="shared" si="6"/>
        <v xml:space="preserve">  </v>
      </c>
      <c r="AI35" s="4" t="str">
        <f t="shared" si="7"/>
        <v/>
      </c>
      <c r="AJ35" s="4" t="str">
        <f t="shared" si="25"/>
        <v/>
      </c>
      <c r="AO35" s="4" t="str">
        <f t="shared" si="26"/>
        <v/>
      </c>
      <c r="AP35" s="4" t="str">
        <f t="shared" si="27"/>
        <v/>
      </c>
      <c r="AQ35" s="4" t="str">
        <f t="shared" si="8"/>
        <v/>
      </c>
      <c r="AR35" s="4" t="str">
        <f t="shared" si="9"/>
        <v/>
      </c>
      <c r="AS35" s="4" t="str">
        <f t="shared" si="29"/>
        <v/>
      </c>
      <c r="AT35" s="4" t="str">
        <f t="shared" si="10"/>
        <v/>
      </c>
      <c r="AU35" s="4" t="str">
        <f t="shared" si="11"/>
        <v/>
      </c>
      <c r="AV35" s="4" t="str">
        <f t="shared" si="12"/>
        <v/>
      </c>
      <c r="AW35" s="4">
        <f t="shared" si="13"/>
        <v>0</v>
      </c>
      <c r="AX35" s="4" t="str">
        <f t="shared" si="14"/>
        <v>999:99.99</v>
      </c>
      <c r="AY35" s="4" t="str">
        <f t="shared" si="15"/>
        <v>999:99.99</v>
      </c>
      <c r="AZ35" s="4" t="str">
        <f t="shared" si="16"/>
        <v>999:99.99</v>
      </c>
      <c r="BA35" s="4" t="str">
        <f t="shared" si="28"/>
        <v>999:99.99</v>
      </c>
    </row>
    <row r="36" spans="1:53" ht="16.5" customHeight="1">
      <c r="A36" s="7" t="str">
        <f t="shared" si="17"/>
        <v/>
      </c>
      <c r="B36" s="88"/>
      <c r="C36" s="89"/>
      <c r="D36" s="90"/>
      <c r="E36" s="91"/>
      <c r="F36" s="91"/>
      <c r="G36" s="91"/>
      <c r="H36" s="91"/>
      <c r="I36" s="92"/>
      <c r="J36" s="93"/>
      <c r="K36" s="92"/>
      <c r="L36" s="93"/>
      <c r="M36" s="92"/>
      <c r="N36" s="93"/>
      <c r="O36" s="55"/>
      <c r="P36" s="96" t="str">
        <f t="shared" si="0"/>
        <v/>
      </c>
      <c r="Q36" s="7" t="str">
        <f>IF(B36="","",YEAR(申込書!$C$54)-YEAR(申込一覧表!B36))</f>
        <v/>
      </c>
      <c r="R36" s="11">
        <f t="shared" si="18"/>
        <v>0</v>
      </c>
      <c r="S36" s="11">
        <f t="shared" si="19"/>
        <v>0</v>
      </c>
      <c r="T36" s="11">
        <f t="shared" si="20"/>
        <v>0</v>
      </c>
      <c r="U36" s="4" t="str">
        <f t="shared" si="1"/>
        <v/>
      </c>
      <c r="V36" s="4" t="str">
        <f t="shared" si="2"/>
        <v/>
      </c>
      <c r="Z36" s="4">
        <f t="shared" si="21"/>
        <v>0</v>
      </c>
      <c r="AA36" s="4">
        <f t="shared" si="22"/>
        <v>0</v>
      </c>
      <c r="AB36" s="4" t="str">
        <f t="shared" si="23"/>
        <v/>
      </c>
      <c r="AC36" s="4" t="str">
        <f t="shared" si="3"/>
        <v/>
      </c>
      <c r="AD36" s="11">
        <f t="shared" si="24"/>
        <v>0</v>
      </c>
      <c r="AE36" s="4" t="str">
        <f t="shared" si="4"/>
        <v/>
      </c>
      <c r="AF36" s="4">
        <v>0</v>
      </c>
      <c r="AG36" s="4" t="str">
        <f t="shared" si="5"/>
        <v xml:space="preserve"> </v>
      </c>
      <c r="AH36" s="4" t="str">
        <f t="shared" si="6"/>
        <v xml:space="preserve">  </v>
      </c>
      <c r="AI36" s="4" t="str">
        <f t="shared" si="7"/>
        <v/>
      </c>
      <c r="AJ36" s="4" t="str">
        <f t="shared" si="25"/>
        <v/>
      </c>
      <c r="AO36" s="4" t="str">
        <f t="shared" si="26"/>
        <v/>
      </c>
      <c r="AP36" s="4" t="str">
        <f t="shared" si="27"/>
        <v/>
      </c>
      <c r="AQ36" s="4" t="str">
        <f t="shared" si="8"/>
        <v/>
      </c>
      <c r="AR36" s="4" t="str">
        <f t="shared" si="9"/>
        <v/>
      </c>
      <c r="AS36" s="4" t="str">
        <f t="shared" si="29"/>
        <v/>
      </c>
      <c r="AT36" s="4" t="str">
        <f t="shared" si="10"/>
        <v/>
      </c>
      <c r="AU36" s="4" t="str">
        <f t="shared" si="11"/>
        <v/>
      </c>
      <c r="AV36" s="4" t="str">
        <f t="shared" si="12"/>
        <v/>
      </c>
      <c r="AW36" s="4">
        <f t="shared" si="13"/>
        <v>0</v>
      </c>
      <c r="AX36" s="4" t="str">
        <f t="shared" si="14"/>
        <v>999:99.99</v>
      </c>
      <c r="AY36" s="4" t="str">
        <f t="shared" si="15"/>
        <v>999:99.99</v>
      </c>
      <c r="AZ36" s="4" t="str">
        <f t="shared" si="16"/>
        <v>999:99.99</v>
      </c>
      <c r="BA36" s="4" t="str">
        <f t="shared" si="28"/>
        <v>999:99.99</v>
      </c>
    </row>
    <row r="37" spans="1:53" ht="16.5" customHeight="1">
      <c r="A37" s="7" t="str">
        <f t="shared" si="17"/>
        <v/>
      </c>
      <c r="B37" s="88"/>
      <c r="C37" s="89"/>
      <c r="D37" s="90"/>
      <c r="E37" s="91"/>
      <c r="F37" s="91"/>
      <c r="G37" s="91"/>
      <c r="H37" s="91"/>
      <c r="I37" s="92"/>
      <c r="J37" s="93"/>
      <c r="K37" s="92"/>
      <c r="L37" s="93"/>
      <c r="M37" s="92"/>
      <c r="N37" s="93"/>
      <c r="O37" s="55"/>
      <c r="P37" s="96" t="str">
        <f t="shared" si="0"/>
        <v/>
      </c>
      <c r="Q37" s="7" t="str">
        <f>IF(B37="","",YEAR(申込書!$C$54)-YEAR(申込一覧表!B37))</f>
        <v/>
      </c>
      <c r="R37" s="11">
        <f t="shared" si="18"/>
        <v>0</v>
      </c>
      <c r="S37" s="11">
        <f t="shared" si="19"/>
        <v>0</v>
      </c>
      <c r="T37" s="11">
        <f t="shared" si="20"/>
        <v>0</v>
      </c>
      <c r="U37" s="4" t="str">
        <f t="shared" si="1"/>
        <v/>
      </c>
      <c r="V37" s="4" t="str">
        <f t="shared" si="2"/>
        <v/>
      </c>
      <c r="Z37" s="4">
        <f t="shared" si="21"/>
        <v>0</v>
      </c>
      <c r="AA37" s="4">
        <f t="shared" si="22"/>
        <v>0</v>
      </c>
      <c r="AB37" s="4" t="str">
        <f t="shared" si="23"/>
        <v/>
      </c>
      <c r="AC37" s="4" t="str">
        <f t="shared" si="3"/>
        <v/>
      </c>
      <c r="AD37" s="11">
        <f t="shared" si="24"/>
        <v>0</v>
      </c>
      <c r="AE37" s="4" t="str">
        <f t="shared" si="4"/>
        <v/>
      </c>
      <c r="AF37" s="4">
        <v>0</v>
      </c>
      <c r="AG37" s="4" t="str">
        <f t="shared" si="5"/>
        <v xml:space="preserve"> </v>
      </c>
      <c r="AH37" s="4" t="str">
        <f t="shared" si="6"/>
        <v xml:space="preserve">  </v>
      </c>
      <c r="AI37" s="4" t="str">
        <f t="shared" si="7"/>
        <v/>
      </c>
      <c r="AJ37" s="4" t="str">
        <f t="shared" si="25"/>
        <v/>
      </c>
      <c r="AO37" s="4" t="str">
        <f t="shared" si="26"/>
        <v/>
      </c>
      <c r="AP37" s="4" t="str">
        <f t="shared" si="27"/>
        <v/>
      </c>
      <c r="AQ37" s="4" t="str">
        <f t="shared" si="8"/>
        <v/>
      </c>
      <c r="AR37" s="4" t="str">
        <f t="shared" si="9"/>
        <v/>
      </c>
      <c r="AS37" s="4" t="str">
        <f t="shared" si="29"/>
        <v/>
      </c>
      <c r="AT37" s="4" t="str">
        <f t="shared" si="10"/>
        <v/>
      </c>
      <c r="AU37" s="4" t="str">
        <f t="shared" si="11"/>
        <v/>
      </c>
      <c r="AV37" s="4" t="str">
        <f t="shared" si="12"/>
        <v/>
      </c>
      <c r="AW37" s="4">
        <f t="shared" si="13"/>
        <v>0</v>
      </c>
      <c r="AX37" s="4" t="str">
        <f t="shared" si="14"/>
        <v>999:99.99</v>
      </c>
      <c r="AY37" s="4" t="str">
        <f t="shared" si="15"/>
        <v>999:99.99</v>
      </c>
      <c r="AZ37" s="4" t="str">
        <f t="shared" si="16"/>
        <v>999:99.99</v>
      </c>
      <c r="BA37" s="4" t="str">
        <f t="shared" si="28"/>
        <v>999:99.99</v>
      </c>
    </row>
    <row r="38" spans="1:53" ht="16.5" customHeight="1">
      <c r="A38" s="7" t="str">
        <f t="shared" si="17"/>
        <v/>
      </c>
      <c r="B38" s="88"/>
      <c r="C38" s="89"/>
      <c r="D38" s="90"/>
      <c r="E38" s="91"/>
      <c r="F38" s="91"/>
      <c r="G38" s="91"/>
      <c r="H38" s="91"/>
      <c r="I38" s="92"/>
      <c r="J38" s="93"/>
      <c r="K38" s="92"/>
      <c r="L38" s="93"/>
      <c r="M38" s="92"/>
      <c r="N38" s="93"/>
      <c r="O38" s="55"/>
      <c r="P38" s="96" t="str">
        <f t="shared" si="0"/>
        <v/>
      </c>
      <c r="Q38" s="7" t="str">
        <f>IF(B38="","",YEAR(申込書!$C$54)-YEAR(申込一覧表!B38))</f>
        <v/>
      </c>
      <c r="R38" s="11">
        <f t="shared" si="18"/>
        <v>0</v>
      </c>
      <c r="S38" s="11">
        <f t="shared" si="19"/>
        <v>0</v>
      </c>
      <c r="T38" s="11">
        <f t="shared" si="20"/>
        <v>0</v>
      </c>
      <c r="U38" s="4" t="str">
        <f t="shared" ref="U38:U65" si="30">TRIM(E38)</f>
        <v/>
      </c>
      <c r="V38" s="4" t="str">
        <f t="shared" ref="V38:V65" si="31">TRIM(F38)</f>
        <v/>
      </c>
      <c r="Z38" s="4">
        <f t="shared" si="21"/>
        <v>0</v>
      </c>
      <c r="AA38" s="4">
        <f t="shared" si="22"/>
        <v>0</v>
      </c>
      <c r="AB38" s="4" t="str">
        <f t="shared" si="23"/>
        <v/>
      </c>
      <c r="AC38" s="4" t="str">
        <f t="shared" si="3"/>
        <v/>
      </c>
      <c r="AD38" s="11">
        <f t="shared" ref="AD38:AD65" si="32">COUNTA(I38,K38,M38,O38)</f>
        <v>0</v>
      </c>
      <c r="AE38" s="4" t="str">
        <f t="shared" ref="AE38:AE65" si="33">IF(Q38="","",IF(Q38&lt;25,18,Q38-MOD(Q38,5)))</f>
        <v/>
      </c>
      <c r="AF38" s="4">
        <v>0</v>
      </c>
      <c r="AG38" s="4" t="str">
        <f t="shared" ref="AG38:AG65" si="34">G38&amp;" "&amp;H38</f>
        <v xml:space="preserve"> </v>
      </c>
      <c r="AH38" s="4" t="str">
        <f t="shared" si="6"/>
        <v xml:space="preserve">  </v>
      </c>
      <c r="AI38" s="4" t="str">
        <f t="shared" ref="AI38:AI65" si="35">Q38</f>
        <v/>
      </c>
      <c r="AJ38" s="4" t="str">
        <f t="shared" si="25"/>
        <v/>
      </c>
      <c r="AO38" s="4" t="str">
        <f t="shared" si="26"/>
        <v/>
      </c>
      <c r="AP38" s="4" t="str">
        <f t="shared" si="27"/>
        <v/>
      </c>
      <c r="AQ38" s="4" t="str">
        <f t="shared" ref="AQ38:AQ69" si="36">IF(M38="","",VLOOKUP(M38,$X$6:$Y$16,2,0))</f>
        <v/>
      </c>
      <c r="AR38" s="4" t="str">
        <f t="shared" ref="AR38:AR69" si="37">IF(O38="","",VLOOKUP(O38,$X$6:$Y$16,2,0))</f>
        <v/>
      </c>
      <c r="AS38" s="4" t="str">
        <f t="shared" si="29"/>
        <v/>
      </c>
      <c r="AT38" s="4" t="str">
        <f t="shared" ref="AT38:AT65" si="38">IF(K38="","",VALUE(LEFT(K38,3)))</f>
        <v/>
      </c>
      <c r="AU38" s="4" t="str">
        <f t="shared" ref="AU38:AU65" si="39">IF(M38="","",VALUE(LEFT(M38,3)))</f>
        <v/>
      </c>
      <c r="AV38" s="4" t="str">
        <f t="shared" ref="AV38:AV65" si="40">IF(O38="","",VALUE(LEFT(O38,3)))</f>
        <v/>
      </c>
      <c r="AW38" s="4">
        <f t="shared" ref="AW38:AW65" si="41">IF(C38="100歳",1,0)</f>
        <v>0</v>
      </c>
      <c r="AX38" s="4" t="str">
        <f t="shared" ref="AX38:AX65" si="42">IF(J38="","999:99.99"," "&amp;LEFT(RIGHT("  "&amp;TEXT(J38,"0.00"),7),2)&amp;":"&amp;RIGHT(TEXT(J38,"0.00"),5))</f>
        <v>999:99.99</v>
      </c>
      <c r="AY38" s="4" t="str">
        <f t="shared" ref="AY38:AY65" si="43">IF(L38="","999:99.99"," "&amp;LEFT(RIGHT("  "&amp;TEXT(L38,"0.00"),7),2)&amp;":"&amp;RIGHT(TEXT(L38,"0.00"),5))</f>
        <v>999:99.99</v>
      </c>
      <c r="AZ38" s="4" t="str">
        <f t="shared" ref="AZ38:AZ65" si="44">IF(N38="","999:99.99"," "&amp;LEFT(RIGHT("  "&amp;TEXT(N38,"0.00"),7),2)&amp;":"&amp;RIGHT(TEXT(N38,"0.00"),5))</f>
        <v>999:99.99</v>
      </c>
      <c r="BA38" s="4" t="str">
        <f t="shared" ref="BA38:BA65" si="45">IF(P38="","999:99.99"," "&amp;LEFT(RIGHT("  "&amp;TEXT(P38,"0.00"),7),2)&amp;":"&amp;RIGHT(TEXT(P38,"0.00"),5))</f>
        <v>999:99.99</v>
      </c>
    </row>
    <row r="39" spans="1:53" ht="16.5" customHeight="1">
      <c r="A39" s="7" t="str">
        <f t="shared" si="17"/>
        <v/>
      </c>
      <c r="B39" s="88"/>
      <c r="C39" s="89"/>
      <c r="D39" s="90"/>
      <c r="E39" s="91"/>
      <c r="F39" s="91"/>
      <c r="G39" s="91"/>
      <c r="H39" s="91"/>
      <c r="I39" s="92"/>
      <c r="J39" s="93"/>
      <c r="K39" s="92"/>
      <c r="L39" s="93"/>
      <c r="M39" s="92"/>
      <c r="N39" s="93"/>
      <c r="O39" s="55"/>
      <c r="P39" s="96" t="str">
        <f t="shared" si="0"/>
        <v/>
      </c>
      <c r="Q39" s="7" t="str">
        <f>IF(B39="","",YEAR(申込書!$C$54)-YEAR(申込一覧表!B39))</f>
        <v/>
      </c>
      <c r="R39" s="11">
        <f t="shared" si="18"/>
        <v>0</v>
      </c>
      <c r="S39" s="11">
        <f t="shared" si="19"/>
        <v>0</v>
      </c>
      <c r="T39" s="11">
        <f t="shared" si="20"/>
        <v>0</v>
      </c>
      <c r="U39" s="4" t="str">
        <f t="shared" si="30"/>
        <v/>
      </c>
      <c r="V39" s="4" t="str">
        <f t="shared" si="31"/>
        <v/>
      </c>
      <c r="Z39" s="4">
        <f t="shared" si="21"/>
        <v>0</v>
      </c>
      <c r="AA39" s="4">
        <f t="shared" si="22"/>
        <v>0</v>
      </c>
      <c r="AB39" s="4" t="str">
        <f t="shared" si="23"/>
        <v/>
      </c>
      <c r="AC39" s="4" t="str">
        <f t="shared" si="3"/>
        <v/>
      </c>
      <c r="AD39" s="11">
        <f t="shared" si="32"/>
        <v>0</v>
      </c>
      <c r="AE39" s="4" t="str">
        <f t="shared" si="33"/>
        <v/>
      </c>
      <c r="AF39" s="4">
        <v>0</v>
      </c>
      <c r="AG39" s="4" t="str">
        <f t="shared" si="34"/>
        <v xml:space="preserve"> </v>
      </c>
      <c r="AH39" s="4" t="str">
        <f t="shared" si="6"/>
        <v xml:space="preserve">  </v>
      </c>
      <c r="AI39" s="4" t="str">
        <f t="shared" si="35"/>
        <v/>
      </c>
      <c r="AJ39" s="4" t="str">
        <f t="shared" si="25"/>
        <v/>
      </c>
      <c r="AO39" s="4" t="str">
        <f t="shared" si="26"/>
        <v/>
      </c>
      <c r="AP39" s="4" t="str">
        <f t="shared" si="27"/>
        <v/>
      </c>
      <c r="AQ39" s="4" t="str">
        <f t="shared" si="36"/>
        <v/>
      </c>
      <c r="AR39" s="4" t="str">
        <f t="shared" si="37"/>
        <v/>
      </c>
      <c r="AS39" s="4" t="str">
        <f t="shared" ref="AS39:AS65" si="46">IF(I39="","",VALUE(LEFT(I39,3)))</f>
        <v/>
      </c>
      <c r="AT39" s="4" t="str">
        <f t="shared" si="38"/>
        <v/>
      </c>
      <c r="AU39" s="4" t="str">
        <f t="shared" si="39"/>
        <v/>
      </c>
      <c r="AV39" s="4" t="str">
        <f t="shared" si="40"/>
        <v/>
      </c>
      <c r="AW39" s="4">
        <f t="shared" si="41"/>
        <v>0</v>
      </c>
      <c r="AX39" s="4" t="str">
        <f t="shared" si="42"/>
        <v>999:99.99</v>
      </c>
      <c r="AY39" s="4" t="str">
        <f t="shared" si="43"/>
        <v>999:99.99</v>
      </c>
      <c r="AZ39" s="4" t="str">
        <f t="shared" si="44"/>
        <v>999:99.99</v>
      </c>
      <c r="BA39" s="4" t="str">
        <f t="shared" si="45"/>
        <v>999:99.99</v>
      </c>
    </row>
    <row r="40" spans="1:53" ht="16.5" customHeight="1">
      <c r="A40" s="7" t="str">
        <f t="shared" si="17"/>
        <v/>
      </c>
      <c r="B40" s="88"/>
      <c r="C40" s="89"/>
      <c r="D40" s="90"/>
      <c r="E40" s="91"/>
      <c r="F40" s="91"/>
      <c r="G40" s="91"/>
      <c r="H40" s="91"/>
      <c r="I40" s="92"/>
      <c r="J40" s="93"/>
      <c r="K40" s="92"/>
      <c r="L40" s="93"/>
      <c r="M40" s="92"/>
      <c r="N40" s="93"/>
      <c r="O40" s="55"/>
      <c r="P40" s="96" t="str">
        <f t="shared" si="0"/>
        <v/>
      </c>
      <c r="Q40" s="7" t="str">
        <f>IF(B40="","",YEAR(申込書!$C$54)-YEAR(申込一覧表!B40))</f>
        <v/>
      </c>
      <c r="R40" s="11">
        <f t="shared" si="18"/>
        <v>0</v>
      </c>
      <c r="S40" s="11">
        <f t="shared" si="19"/>
        <v>0</v>
      </c>
      <c r="T40" s="11">
        <f t="shared" si="20"/>
        <v>0</v>
      </c>
      <c r="U40" s="4" t="str">
        <f t="shared" si="30"/>
        <v/>
      </c>
      <c r="V40" s="4" t="str">
        <f t="shared" si="31"/>
        <v/>
      </c>
      <c r="Z40" s="4">
        <f t="shared" si="21"/>
        <v>0</v>
      </c>
      <c r="AA40" s="4">
        <f t="shared" si="22"/>
        <v>0</v>
      </c>
      <c r="AB40" s="4" t="str">
        <f t="shared" si="23"/>
        <v/>
      </c>
      <c r="AC40" s="4" t="str">
        <f t="shared" si="3"/>
        <v/>
      </c>
      <c r="AD40" s="11">
        <f t="shared" si="32"/>
        <v>0</v>
      </c>
      <c r="AE40" s="4" t="str">
        <f t="shared" si="33"/>
        <v/>
      </c>
      <c r="AF40" s="4">
        <v>0</v>
      </c>
      <c r="AG40" s="4" t="str">
        <f t="shared" si="34"/>
        <v xml:space="preserve"> </v>
      </c>
      <c r="AH40" s="4" t="str">
        <f t="shared" si="6"/>
        <v xml:space="preserve">  </v>
      </c>
      <c r="AI40" s="4" t="str">
        <f t="shared" si="35"/>
        <v/>
      </c>
      <c r="AJ40" s="4" t="str">
        <f t="shared" si="25"/>
        <v/>
      </c>
      <c r="AO40" s="4" t="str">
        <f t="shared" si="26"/>
        <v/>
      </c>
      <c r="AP40" s="4" t="str">
        <f t="shared" si="27"/>
        <v/>
      </c>
      <c r="AQ40" s="4" t="str">
        <f t="shared" si="36"/>
        <v/>
      </c>
      <c r="AR40" s="4" t="str">
        <f t="shared" si="37"/>
        <v/>
      </c>
      <c r="AS40" s="4" t="str">
        <f t="shared" si="46"/>
        <v/>
      </c>
      <c r="AT40" s="4" t="str">
        <f t="shared" si="38"/>
        <v/>
      </c>
      <c r="AU40" s="4" t="str">
        <f t="shared" si="39"/>
        <v/>
      </c>
      <c r="AV40" s="4" t="str">
        <f t="shared" si="40"/>
        <v/>
      </c>
      <c r="AW40" s="4">
        <f t="shared" si="41"/>
        <v>0</v>
      </c>
      <c r="AX40" s="4" t="str">
        <f t="shared" si="42"/>
        <v>999:99.99</v>
      </c>
      <c r="AY40" s="4" t="str">
        <f t="shared" si="43"/>
        <v>999:99.99</v>
      </c>
      <c r="AZ40" s="4" t="str">
        <f t="shared" si="44"/>
        <v>999:99.99</v>
      </c>
      <c r="BA40" s="4" t="str">
        <f t="shared" si="45"/>
        <v>999:99.99</v>
      </c>
    </row>
    <row r="41" spans="1:53" ht="16.5" customHeight="1">
      <c r="A41" s="7" t="str">
        <f t="shared" si="17"/>
        <v/>
      </c>
      <c r="B41" s="88"/>
      <c r="C41" s="89"/>
      <c r="D41" s="90"/>
      <c r="E41" s="91"/>
      <c r="F41" s="91"/>
      <c r="G41" s="91"/>
      <c r="H41" s="91"/>
      <c r="I41" s="92"/>
      <c r="J41" s="93"/>
      <c r="K41" s="92"/>
      <c r="L41" s="93"/>
      <c r="M41" s="92"/>
      <c r="N41" s="93"/>
      <c r="O41" s="55"/>
      <c r="P41" s="96" t="str">
        <f t="shared" si="0"/>
        <v/>
      </c>
      <c r="Q41" s="7" t="str">
        <f>IF(B41="","",YEAR(申込書!$C$54)-YEAR(申込一覧表!B41))</f>
        <v/>
      </c>
      <c r="R41" s="11">
        <f t="shared" si="18"/>
        <v>0</v>
      </c>
      <c r="S41" s="11">
        <f t="shared" si="19"/>
        <v>0</v>
      </c>
      <c r="T41" s="11">
        <f t="shared" si="20"/>
        <v>0</v>
      </c>
      <c r="U41" s="4" t="str">
        <f t="shared" si="30"/>
        <v/>
      </c>
      <c r="V41" s="4" t="str">
        <f t="shared" si="31"/>
        <v/>
      </c>
      <c r="Z41" s="4">
        <f t="shared" si="21"/>
        <v>0</v>
      </c>
      <c r="AA41" s="4">
        <f t="shared" si="22"/>
        <v>0</v>
      </c>
      <c r="AB41" s="4" t="str">
        <f t="shared" si="23"/>
        <v/>
      </c>
      <c r="AC41" s="4" t="str">
        <f t="shared" si="3"/>
        <v/>
      </c>
      <c r="AD41" s="11">
        <f t="shared" si="32"/>
        <v>0</v>
      </c>
      <c r="AE41" s="4" t="str">
        <f t="shared" si="33"/>
        <v/>
      </c>
      <c r="AF41" s="4">
        <v>0</v>
      </c>
      <c r="AG41" s="4" t="str">
        <f t="shared" si="34"/>
        <v xml:space="preserve"> </v>
      </c>
      <c r="AH41" s="4" t="str">
        <f t="shared" si="6"/>
        <v xml:space="preserve">  </v>
      </c>
      <c r="AI41" s="4" t="str">
        <f t="shared" si="35"/>
        <v/>
      </c>
      <c r="AJ41" s="4" t="str">
        <f t="shared" si="25"/>
        <v/>
      </c>
      <c r="AO41" s="4" t="str">
        <f t="shared" si="26"/>
        <v/>
      </c>
      <c r="AP41" s="4" t="str">
        <f t="shared" si="27"/>
        <v/>
      </c>
      <c r="AQ41" s="4" t="str">
        <f t="shared" si="36"/>
        <v/>
      </c>
      <c r="AR41" s="4" t="str">
        <f t="shared" si="37"/>
        <v/>
      </c>
      <c r="AS41" s="4" t="str">
        <f t="shared" si="46"/>
        <v/>
      </c>
      <c r="AT41" s="4" t="str">
        <f t="shared" si="38"/>
        <v/>
      </c>
      <c r="AU41" s="4" t="str">
        <f t="shared" si="39"/>
        <v/>
      </c>
      <c r="AV41" s="4" t="str">
        <f t="shared" si="40"/>
        <v/>
      </c>
      <c r="AW41" s="4">
        <f t="shared" si="41"/>
        <v>0</v>
      </c>
      <c r="AX41" s="4" t="str">
        <f t="shared" si="42"/>
        <v>999:99.99</v>
      </c>
      <c r="AY41" s="4" t="str">
        <f t="shared" si="43"/>
        <v>999:99.99</v>
      </c>
      <c r="AZ41" s="4" t="str">
        <f t="shared" si="44"/>
        <v>999:99.99</v>
      </c>
      <c r="BA41" s="4" t="str">
        <f t="shared" si="45"/>
        <v>999:99.99</v>
      </c>
    </row>
    <row r="42" spans="1:53" ht="16.5" customHeight="1">
      <c r="A42" s="7" t="str">
        <f t="shared" si="17"/>
        <v/>
      </c>
      <c r="B42" s="88"/>
      <c r="C42" s="89"/>
      <c r="D42" s="90"/>
      <c r="E42" s="91"/>
      <c r="F42" s="91"/>
      <c r="G42" s="91"/>
      <c r="H42" s="91"/>
      <c r="I42" s="92"/>
      <c r="J42" s="93"/>
      <c r="K42" s="92"/>
      <c r="L42" s="93"/>
      <c r="M42" s="92"/>
      <c r="N42" s="93"/>
      <c r="O42" s="55"/>
      <c r="P42" s="96" t="str">
        <f t="shared" si="0"/>
        <v/>
      </c>
      <c r="Q42" s="7" t="str">
        <f>IF(B42="","",YEAR(申込書!$C$54)-YEAR(申込一覧表!B42))</f>
        <v/>
      </c>
      <c r="R42" s="11">
        <f t="shared" si="18"/>
        <v>0</v>
      </c>
      <c r="S42" s="11">
        <f t="shared" si="19"/>
        <v>0</v>
      </c>
      <c r="T42" s="11">
        <f t="shared" si="20"/>
        <v>0</v>
      </c>
      <c r="U42" s="4" t="str">
        <f t="shared" si="30"/>
        <v/>
      </c>
      <c r="V42" s="4" t="str">
        <f t="shared" si="31"/>
        <v/>
      </c>
      <c r="Z42" s="4">
        <f t="shared" si="21"/>
        <v>0</v>
      </c>
      <c r="AA42" s="4">
        <f t="shared" si="22"/>
        <v>0</v>
      </c>
      <c r="AB42" s="4" t="str">
        <f t="shared" si="23"/>
        <v/>
      </c>
      <c r="AC42" s="4" t="str">
        <f t="shared" si="3"/>
        <v/>
      </c>
      <c r="AD42" s="11">
        <f t="shared" si="32"/>
        <v>0</v>
      </c>
      <c r="AE42" s="4" t="str">
        <f t="shared" si="33"/>
        <v/>
      </c>
      <c r="AF42" s="4">
        <v>0</v>
      </c>
      <c r="AG42" s="4" t="str">
        <f t="shared" si="34"/>
        <v xml:space="preserve"> </v>
      </c>
      <c r="AH42" s="4" t="str">
        <f t="shared" si="6"/>
        <v xml:space="preserve">  </v>
      </c>
      <c r="AI42" s="4" t="str">
        <f t="shared" si="35"/>
        <v/>
      </c>
      <c r="AJ42" s="4" t="str">
        <f t="shared" si="25"/>
        <v/>
      </c>
      <c r="AO42" s="4" t="str">
        <f t="shared" si="26"/>
        <v/>
      </c>
      <c r="AP42" s="4" t="str">
        <f t="shared" si="27"/>
        <v/>
      </c>
      <c r="AQ42" s="4" t="str">
        <f t="shared" si="36"/>
        <v/>
      </c>
      <c r="AR42" s="4" t="str">
        <f t="shared" si="37"/>
        <v/>
      </c>
      <c r="AS42" s="4" t="str">
        <f t="shared" si="46"/>
        <v/>
      </c>
      <c r="AT42" s="4" t="str">
        <f t="shared" si="38"/>
        <v/>
      </c>
      <c r="AU42" s="4" t="str">
        <f t="shared" si="39"/>
        <v/>
      </c>
      <c r="AV42" s="4" t="str">
        <f t="shared" si="40"/>
        <v/>
      </c>
      <c r="AW42" s="4">
        <f t="shared" si="41"/>
        <v>0</v>
      </c>
      <c r="AX42" s="4" t="str">
        <f t="shared" si="42"/>
        <v>999:99.99</v>
      </c>
      <c r="AY42" s="4" t="str">
        <f t="shared" si="43"/>
        <v>999:99.99</v>
      </c>
      <c r="AZ42" s="4" t="str">
        <f t="shared" si="44"/>
        <v>999:99.99</v>
      </c>
      <c r="BA42" s="4" t="str">
        <f t="shared" si="45"/>
        <v>999:99.99</v>
      </c>
    </row>
    <row r="43" spans="1:53" ht="16.5" customHeight="1">
      <c r="A43" s="7" t="str">
        <f t="shared" si="17"/>
        <v/>
      </c>
      <c r="B43" s="88"/>
      <c r="C43" s="89"/>
      <c r="D43" s="90"/>
      <c r="E43" s="91"/>
      <c r="F43" s="91"/>
      <c r="G43" s="91"/>
      <c r="H43" s="91"/>
      <c r="I43" s="92"/>
      <c r="J43" s="93"/>
      <c r="K43" s="92"/>
      <c r="L43" s="93"/>
      <c r="M43" s="92"/>
      <c r="N43" s="93"/>
      <c r="O43" s="55"/>
      <c r="P43" s="96" t="str">
        <f t="shared" si="0"/>
        <v/>
      </c>
      <c r="Q43" s="7" t="str">
        <f>IF(B43="","",YEAR(申込書!$C$54)-YEAR(申込一覧表!B43))</f>
        <v/>
      </c>
      <c r="R43" s="11">
        <f t="shared" si="18"/>
        <v>0</v>
      </c>
      <c r="S43" s="11">
        <f t="shared" si="19"/>
        <v>0</v>
      </c>
      <c r="T43" s="11">
        <f t="shared" si="20"/>
        <v>0</v>
      </c>
      <c r="U43" s="4" t="str">
        <f t="shared" si="30"/>
        <v/>
      </c>
      <c r="V43" s="4" t="str">
        <f t="shared" si="31"/>
        <v/>
      </c>
      <c r="Z43" s="4">
        <f t="shared" si="21"/>
        <v>0</v>
      </c>
      <c r="AA43" s="4">
        <f t="shared" si="22"/>
        <v>0</v>
      </c>
      <c r="AB43" s="4" t="str">
        <f t="shared" si="23"/>
        <v/>
      </c>
      <c r="AC43" s="4" t="str">
        <f t="shared" si="3"/>
        <v/>
      </c>
      <c r="AD43" s="11">
        <f t="shared" si="32"/>
        <v>0</v>
      </c>
      <c r="AE43" s="4" t="str">
        <f t="shared" si="33"/>
        <v/>
      </c>
      <c r="AF43" s="4">
        <v>0</v>
      </c>
      <c r="AG43" s="4" t="str">
        <f t="shared" si="34"/>
        <v xml:space="preserve"> </v>
      </c>
      <c r="AH43" s="4" t="str">
        <f t="shared" si="6"/>
        <v xml:space="preserve">  </v>
      </c>
      <c r="AI43" s="4" t="str">
        <f t="shared" si="35"/>
        <v/>
      </c>
      <c r="AJ43" s="4" t="str">
        <f t="shared" si="25"/>
        <v/>
      </c>
      <c r="AO43" s="4" t="str">
        <f t="shared" si="26"/>
        <v/>
      </c>
      <c r="AP43" s="4" t="str">
        <f t="shared" si="27"/>
        <v/>
      </c>
      <c r="AQ43" s="4" t="str">
        <f t="shared" si="36"/>
        <v/>
      </c>
      <c r="AR43" s="4" t="str">
        <f t="shared" si="37"/>
        <v/>
      </c>
      <c r="AS43" s="4" t="str">
        <f t="shared" si="46"/>
        <v/>
      </c>
      <c r="AT43" s="4" t="str">
        <f t="shared" si="38"/>
        <v/>
      </c>
      <c r="AU43" s="4" t="str">
        <f t="shared" si="39"/>
        <v/>
      </c>
      <c r="AV43" s="4" t="str">
        <f t="shared" si="40"/>
        <v/>
      </c>
      <c r="AW43" s="4">
        <f t="shared" si="41"/>
        <v>0</v>
      </c>
      <c r="AX43" s="4" t="str">
        <f t="shared" si="42"/>
        <v>999:99.99</v>
      </c>
      <c r="AY43" s="4" t="str">
        <f t="shared" si="43"/>
        <v>999:99.99</v>
      </c>
      <c r="AZ43" s="4" t="str">
        <f t="shared" si="44"/>
        <v>999:99.99</v>
      </c>
      <c r="BA43" s="4" t="str">
        <f t="shared" si="45"/>
        <v>999:99.99</v>
      </c>
    </row>
    <row r="44" spans="1:53" ht="16.5" customHeight="1">
      <c r="A44" s="7" t="str">
        <f t="shared" si="17"/>
        <v/>
      </c>
      <c r="B44" s="88"/>
      <c r="C44" s="89"/>
      <c r="D44" s="90"/>
      <c r="E44" s="91"/>
      <c r="F44" s="91"/>
      <c r="G44" s="91"/>
      <c r="H44" s="91"/>
      <c r="I44" s="92"/>
      <c r="J44" s="93"/>
      <c r="K44" s="92"/>
      <c r="L44" s="93"/>
      <c r="M44" s="92"/>
      <c r="N44" s="93"/>
      <c r="O44" s="55"/>
      <c r="P44" s="96" t="str">
        <f t="shared" si="0"/>
        <v/>
      </c>
      <c r="Q44" s="7" t="str">
        <f>IF(B44="","",YEAR(申込書!$C$54)-YEAR(申込一覧表!B44))</f>
        <v/>
      </c>
      <c r="R44" s="11">
        <f t="shared" si="18"/>
        <v>0</v>
      </c>
      <c r="S44" s="11">
        <f t="shared" si="19"/>
        <v>0</v>
      </c>
      <c r="T44" s="11">
        <f t="shared" si="20"/>
        <v>0</v>
      </c>
      <c r="U44" s="4" t="str">
        <f t="shared" si="30"/>
        <v/>
      </c>
      <c r="V44" s="4" t="str">
        <f t="shared" si="31"/>
        <v/>
      </c>
      <c r="Z44" s="4">
        <f t="shared" si="21"/>
        <v>0</v>
      </c>
      <c r="AA44" s="4">
        <f t="shared" si="22"/>
        <v>0</v>
      </c>
      <c r="AB44" s="4" t="str">
        <f t="shared" si="23"/>
        <v/>
      </c>
      <c r="AC44" s="4" t="str">
        <f t="shared" si="3"/>
        <v/>
      </c>
      <c r="AD44" s="11">
        <f t="shared" si="32"/>
        <v>0</v>
      </c>
      <c r="AE44" s="4" t="str">
        <f t="shared" si="33"/>
        <v/>
      </c>
      <c r="AF44" s="4">
        <v>0</v>
      </c>
      <c r="AG44" s="4" t="str">
        <f t="shared" si="34"/>
        <v xml:space="preserve"> </v>
      </c>
      <c r="AH44" s="4" t="str">
        <f t="shared" si="6"/>
        <v xml:space="preserve">  </v>
      </c>
      <c r="AI44" s="4" t="str">
        <f t="shared" si="35"/>
        <v/>
      </c>
      <c r="AJ44" s="4" t="str">
        <f t="shared" si="25"/>
        <v/>
      </c>
      <c r="AO44" s="4" t="str">
        <f t="shared" si="26"/>
        <v/>
      </c>
      <c r="AP44" s="4" t="str">
        <f t="shared" si="27"/>
        <v/>
      </c>
      <c r="AQ44" s="4" t="str">
        <f t="shared" si="36"/>
        <v/>
      </c>
      <c r="AR44" s="4" t="str">
        <f t="shared" si="37"/>
        <v/>
      </c>
      <c r="AS44" s="4" t="str">
        <f t="shared" si="46"/>
        <v/>
      </c>
      <c r="AT44" s="4" t="str">
        <f t="shared" si="38"/>
        <v/>
      </c>
      <c r="AU44" s="4" t="str">
        <f t="shared" si="39"/>
        <v/>
      </c>
      <c r="AV44" s="4" t="str">
        <f t="shared" si="40"/>
        <v/>
      </c>
      <c r="AW44" s="4">
        <f t="shared" si="41"/>
        <v>0</v>
      </c>
      <c r="AX44" s="4" t="str">
        <f t="shared" si="42"/>
        <v>999:99.99</v>
      </c>
      <c r="AY44" s="4" t="str">
        <f t="shared" si="43"/>
        <v>999:99.99</v>
      </c>
      <c r="AZ44" s="4" t="str">
        <f t="shared" si="44"/>
        <v>999:99.99</v>
      </c>
      <c r="BA44" s="4" t="str">
        <f t="shared" si="45"/>
        <v>999:99.99</v>
      </c>
    </row>
    <row r="45" spans="1:53" ht="16.5" customHeight="1">
      <c r="A45" s="7" t="str">
        <f t="shared" si="17"/>
        <v/>
      </c>
      <c r="B45" s="34"/>
      <c r="C45" s="35"/>
      <c r="D45" s="70"/>
      <c r="E45" s="36"/>
      <c r="F45" s="36"/>
      <c r="G45" s="36"/>
      <c r="H45" s="36"/>
      <c r="I45" s="55"/>
      <c r="J45" s="44"/>
      <c r="K45" s="55"/>
      <c r="L45" s="44"/>
      <c r="M45" s="55"/>
      <c r="N45" s="44"/>
      <c r="O45" s="55"/>
      <c r="P45" s="96" t="str">
        <f t="shared" si="0"/>
        <v/>
      </c>
      <c r="Q45" s="7" t="str">
        <f>IF(B45="","",YEAR(申込書!$C$54)-YEAR(申込一覧表!B45))</f>
        <v/>
      </c>
      <c r="R45" s="11">
        <f t="shared" si="18"/>
        <v>0</v>
      </c>
      <c r="S45" s="11">
        <f t="shared" si="19"/>
        <v>0</v>
      </c>
      <c r="T45" s="11">
        <f t="shared" si="20"/>
        <v>0</v>
      </c>
      <c r="U45" s="4" t="str">
        <f t="shared" si="30"/>
        <v/>
      </c>
      <c r="V45" s="4" t="str">
        <f t="shared" si="31"/>
        <v/>
      </c>
      <c r="Z45" s="4">
        <f t="shared" ref="Z45:Z65" si="47">LEN(U45)+LEN(V45)</f>
        <v>0</v>
      </c>
      <c r="AA45" s="4">
        <f t="shared" si="22"/>
        <v>0</v>
      </c>
      <c r="AB45" s="4" t="str">
        <f t="shared" si="23"/>
        <v/>
      </c>
      <c r="AC45" s="4" t="str">
        <f t="shared" ref="AC45:AC65" si="48">U45&amp;IF(OR(Z45&gt;4,Z45=0),"",REPT("  ",5-Z45))&amp;V45</f>
        <v/>
      </c>
      <c r="AD45" s="11">
        <f t="shared" si="32"/>
        <v>0</v>
      </c>
      <c r="AE45" s="4" t="str">
        <f t="shared" si="33"/>
        <v/>
      </c>
      <c r="AF45" s="4">
        <v>0</v>
      </c>
      <c r="AG45" s="4" t="str">
        <f t="shared" si="34"/>
        <v xml:space="preserve"> </v>
      </c>
      <c r="AH45" s="4" t="str">
        <f t="shared" ref="AH45:AH65" si="49">U45&amp;"  "&amp;V45</f>
        <v xml:space="preserve">  </v>
      </c>
      <c r="AI45" s="4" t="str">
        <f t="shared" si="35"/>
        <v/>
      </c>
      <c r="AJ45" s="4" t="str">
        <f t="shared" si="25"/>
        <v/>
      </c>
      <c r="AO45" s="4" t="str">
        <f t="shared" si="26"/>
        <v/>
      </c>
      <c r="AP45" s="4" t="str">
        <f t="shared" si="27"/>
        <v/>
      </c>
      <c r="AQ45" s="4" t="str">
        <f t="shared" si="36"/>
        <v/>
      </c>
      <c r="AR45" s="4" t="str">
        <f t="shared" si="37"/>
        <v/>
      </c>
      <c r="AS45" s="4" t="str">
        <f t="shared" si="46"/>
        <v/>
      </c>
      <c r="AT45" s="4" t="str">
        <f t="shared" si="38"/>
        <v/>
      </c>
      <c r="AU45" s="4" t="str">
        <f t="shared" si="39"/>
        <v/>
      </c>
      <c r="AV45" s="4" t="str">
        <f t="shared" si="40"/>
        <v/>
      </c>
      <c r="AW45" s="4">
        <f t="shared" si="41"/>
        <v>0</v>
      </c>
      <c r="AX45" s="4" t="str">
        <f t="shared" si="42"/>
        <v>999:99.99</v>
      </c>
      <c r="AY45" s="4" t="str">
        <f t="shared" si="43"/>
        <v>999:99.99</v>
      </c>
      <c r="AZ45" s="4" t="str">
        <f t="shared" si="44"/>
        <v>999:99.99</v>
      </c>
      <c r="BA45" s="4" t="str">
        <f t="shared" si="45"/>
        <v>999:99.99</v>
      </c>
    </row>
    <row r="46" spans="1:53" ht="16.5" customHeight="1">
      <c r="A46" s="7" t="str">
        <f t="shared" si="17"/>
        <v/>
      </c>
      <c r="B46" s="34"/>
      <c r="C46" s="35"/>
      <c r="D46" s="70"/>
      <c r="E46" s="36"/>
      <c r="F46" s="36"/>
      <c r="G46" s="36"/>
      <c r="H46" s="36"/>
      <c r="I46" s="55"/>
      <c r="J46" s="44"/>
      <c r="K46" s="55"/>
      <c r="L46" s="44"/>
      <c r="M46" s="55"/>
      <c r="N46" s="44"/>
      <c r="O46" s="55"/>
      <c r="P46" s="96" t="str">
        <f t="shared" si="0"/>
        <v/>
      </c>
      <c r="Q46" s="7" t="str">
        <f>IF(B46="","",YEAR(申込書!$C$54)-YEAR(申込一覧表!B46))</f>
        <v/>
      </c>
      <c r="R46" s="11">
        <f t="shared" si="18"/>
        <v>0</v>
      </c>
      <c r="S46" s="11">
        <f t="shared" si="19"/>
        <v>0</v>
      </c>
      <c r="T46" s="11">
        <f t="shared" si="20"/>
        <v>0</v>
      </c>
      <c r="U46" s="4" t="str">
        <f t="shared" si="30"/>
        <v/>
      </c>
      <c r="V46" s="4" t="str">
        <f t="shared" si="31"/>
        <v/>
      </c>
      <c r="Z46" s="4">
        <f t="shared" si="47"/>
        <v>0</v>
      </c>
      <c r="AA46" s="4">
        <f t="shared" si="22"/>
        <v>0</v>
      </c>
      <c r="AB46" s="4" t="str">
        <f t="shared" si="23"/>
        <v/>
      </c>
      <c r="AC46" s="4" t="str">
        <f t="shared" si="48"/>
        <v/>
      </c>
      <c r="AD46" s="11">
        <f t="shared" si="32"/>
        <v>0</v>
      </c>
      <c r="AE46" s="4" t="str">
        <f t="shared" si="33"/>
        <v/>
      </c>
      <c r="AF46" s="4">
        <v>0</v>
      </c>
      <c r="AG46" s="4" t="str">
        <f t="shared" si="34"/>
        <v xml:space="preserve"> </v>
      </c>
      <c r="AH46" s="4" t="str">
        <f t="shared" si="49"/>
        <v xml:space="preserve">  </v>
      </c>
      <c r="AI46" s="4" t="str">
        <f t="shared" si="35"/>
        <v/>
      </c>
      <c r="AJ46" s="4" t="str">
        <f t="shared" si="25"/>
        <v/>
      </c>
      <c r="AO46" s="4" t="str">
        <f t="shared" si="26"/>
        <v/>
      </c>
      <c r="AP46" s="4" t="str">
        <f t="shared" si="27"/>
        <v/>
      </c>
      <c r="AQ46" s="4" t="str">
        <f t="shared" si="36"/>
        <v/>
      </c>
      <c r="AR46" s="4" t="str">
        <f t="shared" si="37"/>
        <v/>
      </c>
      <c r="AS46" s="4" t="str">
        <f t="shared" si="46"/>
        <v/>
      </c>
      <c r="AT46" s="4" t="str">
        <f t="shared" si="38"/>
        <v/>
      </c>
      <c r="AU46" s="4" t="str">
        <f t="shared" si="39"/>
        <v/>
      </c>
      <c r="AV46" s="4" t="str">
        <f t="shared" si="40"/>
        <v/>
      </c>
      <c r="AW46" s="4">
        <f t="shared" si="41"/>
        <v>0</v>
      </c>
      <c r="AX46" s="4" t="str">
        <f t="shared" si="42"/>
        <v>999:99.99</v>
      </c>
      <c r="AY46" s="4" t="str">
        <f t="shared" si="43"/>
        <v>999:99.99</v>
      </c>
      <c r="AZ46" s="4" t="str">
        <f t="shared" si="44"/>
        <v>999:99.99</v>
      </c>
      <c r="BA46" s="4" t="str">
        <f t="shared" si="45"/>
        <v>999:99.99</v>
      </c>
    </row>
    <row r="47" spans="1:53" ht="16.5" customHeight="1">
      <c r="A47" s="7" t="str">
        <f t="shared" si="17"/>
        <v/>
      </c>
      <c r="B47" s="88"/>
      <c r="C47" s="89"/>
      <c r="D47" s="90"/>
      <c r="E47" s="36"/>
      <c r="F47" s="36"/>
      <c r="G47" s="36"/>
      <c r="H47" s="36"/>
      <c r="I47" s="55"/>
      <c r="J47" s="44"/>
      <c r="K47" s="55"/>
      <c r="L47" s="44"/>
      <c r="M47" s="55"/>
      <c r="N47" s="44"/>
      <c r="O47" s="55"/>
      <c r="P47" s="96" t="str">
        <f t="shared" si="0"/>
        <v/>
      </c>
      <c r="Q47" s="7" t="str">
        <f>IF(B47="","",YEAR(申込書!$C$54)-YEAR(申込一覧表!B47))</f>
        <v/>
      </c>
      <c r="R47" s="11">
        <f t="shared" si="18"/>
        <v>0</v>
      </c>
      <c r="S47" s="11">
        <f t="shared" si="19"/>
        <v>0</v>
      </c>
      <c r="T47" s="11">
        <f t="shared" si="20"/>
        <v>0</v>
      </c>
      <c r="U47" s="4" t="str">
        <f t="shared" si="30"/>
        <v/>
      </c>
      <c r="V47" s="4" t="str">
        <f t="shared" si="31"/>
        <v/>
      </c>
      <c r="Z47" s="4">
        <f t="shared" si="47"/>
        <v>0</v>
      </c>
      <c r="AA47" s="4">
        <f t="shared" si="22"/>
        <v>0</v>
      </c>
      <c r="AB47" s="4" t="str">
        <f t="shared" si="23"/>
        <v/>
      </c>
      <c r="AC47" s="4" t="str">
        <f t="shared" si="48"/>
        <v/>
      </c>
      <c r="AD47" s="11">
        <f t="shared" si="32"/>
        <v>0</v>
      </c>
      <c r="AE47" s="4" t="str">
        <f t="shared" si="33"/>
        <v/>
      </c>
      <c r="AF47" s="4">
        <v>0</v>
      </c>
      <c r="AG47" s="4" t="str">
        <f t="shared" si="34"/>
        <v xml:space="preserve"> </v>
      </c>
      <c r="AH47" s="4" t="str">
        <f t="shared" si="49"/>
        <v xml:space="preserve">  </v>
      </c>
      <c r="AI47" s="4" t="str">
        <f t="shared" si="35"/>
        <v/>
      </c>
      <c r="AJ47" s="4" t="str">
        <f t="shared" si="25"/>
        <v/>
      </c>
      <c r="AO47" s="4" t="str">
        <f t="shared" si="26"/>
        <v/>
      </c>
      <c r="AP47" s="4" t="str">
        <f t="shared" si="27"/>
        <v/>
      </c>
      <c r="AQ47" s="4" t="str">
        <f t="shared" si="36"/>
        <v/>
      </c>
      <c r="AR47" s="4" t="str">
        <f t="shared" si="37"/>
        <v/>
      </c>
      <c r="AS47" s="4" t="str">
        <f t="shared" si="46"/>
        <v/>
      </c>
      <c r="AT47" s="4" t="str">
        <f t="shared" si="38"/>
        <v/>
      </c>
      <c r="AU47" s="4" t="str">
        <f t="shared" si="39"/>
        <v/>
      </c>
      <c r="AV47" s="4" t="str">
        <f t="shared" si="40"/>
        <v/>
      </c>
      <c r="AW47" s="4">
        <f t="shared" si="41"/>
        <v>0</v>
      </c>
      <c r="AX47" s="4" t="str">
        <f t="shared" si="42"/>
        <v>999:99.99</v>
      </c>
      <c r="AY47" s="4" t="str">
        <f t="shared" si="43"/>
        <v>999:99.99</v>
      </c>
      <c r="AZ47" s="4" t="str">
        <f t="shared" si="44"/>
        <v>999:99.99</v>
      </c>
      <c r="BA47" s="4" t="str">
        <f t="shared" si="45"/>
        <v>999:99.99</v>
      </c>
    </row>
    <row r="48" spans="1:53" ht="16.5" customHeight="1">
      <c r="A48" s="7" t="str">
        <f t="shared" si="17"/>
        <v/>
      </c>
      <c r="B48" s="88"/>
      <c r="C48" s="89"/>
      <c r="D48" s="90"/>
      <c r="E48" s="91"/>
      <c r="F48" s="91"/>
      <c r="G48" s="91"/>
      <c r="H48" s="91"/>
      <c r="I48" s="92"/>
      <c r="J48" s="93"/>
      <c r="K48" s="92"/>
      <c r="L48" s="93"/>
      <c r="M48" s="92"/>
      <c r="N48" s="44"/>
      <c r="O48" s="55"/>
      <c r="P48" s="96" t="str">
        <f t="shared" si="0"/>
        <v/>
      </c>
      <c r="Q48" s="7" t="str">
        <f>IF(B48="","",YEAR(申込書!$C$54)-YEAR(申込一覧表!B48))</f>
        <v/>
      </c>
      <c r="R48" s="11">
        <f t="shared" si="18"/>
        <v>0</v>
      </c>
      <c r="S48" s="11">
        <f t="shared" si="19"/>
        <v>0</v>
      </c>
      <c r="T48" s="11">
        <f t="shared" si="20"/>
        <v>0</v>
      </c>
      <c r="U48" s="4" t="str">
        <f t="shared" si="30"/>
        <v/>
      </c>
      <c r="V48" s="4" t="str">
        <f t="shared" si="31"/>
        <v/>
      </c>
      <c r="Z48" s="4">
        <f t="shared" si="47"/>
        <v>0</v>
      </c>
      <c r="AA48" s="4">
        <f t="shared" si="22"/>
        <v>0</v>
      </c>
      <c r="AB48" s="4" t="str">
        <f t="shared" si="23"/>
        <v/>
      </c>
      <c r="AC48" s="4" t="str">
        <f t="shared" si="48"/>
        <v/>
      </c>
      <c r="AD48" s="11">
        <f t="shared" si="32"/>
        <v>0</v>
      </c>
      <c r="AE48" s="4" t="str">
        <f t="shared" si="33"/>
        <v/>
      </c>
      <c r="AF48" s="4">
        <v>0</v>
      </c>
      <c r="AG48" s="4" t="str">
        <f t="shared" si="34"/>
        <v xml:space="preserve"> </v>
      </c>
      <c r="AH48" s="4" t="str">
        <f t="shared" si="49"/>
        <v xml:space="preserve">  </v>
      </c>
      <c r="AI48" s="4" t="str">
        <f t="shared" si="35"/>
        <v/>
      </c>
      <c r="AJ48" s="4" t="str">
        <f t="shared" si="25"/>
        <v/>
      </c>
      <c r="AO48" s="4" t="str">
        <f t="shared" si="26"/>
        <v/>
      </c>
      <c r="AP48" s="4" t="str">
        <f t="shared" si="27"/>
        <v/>
      </c>
      <c r="AQ48" s="4" t="str">
        <f t="shared" si="36"/>
        <v/>
      </c>
      <c r="AR48" s="4" t="str">
        <f t="shared" si="37"/>
        <v/>
      </c>
      <c r="AS48" s="4" t="str">
        <f t="shared" si="46"/>
        <v/>
      </c>
      <c r="AT48" s="4" t="str">
        <f t="shared" si="38"/>
        <v/>
      </c>
      <c r="AU48" s="4" t="str">
        <f t="shared" si="39"/>
        <v/>
      </c>
      <c r="AV48" s="4" t="str">
        <f t="shared" si="40"/>
        <v/>
      </c>
      <c r="AW48" s="4">
        <f t="shared" si="41"/>
        <v>0</v>
      </c>
      <c r="AX48" s="4" t="str">
        <f t="shared" si="42"/>
        <v>999:99.99</v>
      </c>
      <c r="AY48" s="4" t="str">
        <f t="shared" si="43"/>
        <v>999:99.99</v>
      </c>
      <c r="AZ48" s="4" t="str">
        <f t="shared" si="44"/>
        <v>999:99.99</v>
      </c>
      <c r="BA48" s="4" t="str">
        <f t="shared" si="45"/>
        <v>999:99.99</v>
      </c>
    </row>
    <row r="49" spans="1:53" ht="16.5" customHeight="1">
      <c r="A49" s="7" t="str">
        <f t="shared" si="17"/>
        <v/>
      </c>
      <c r="B49" s="34"/>
      <c r="C49" s="35"/>
      <c r="D49" s="70"/>
      <c r="E49" s="36"/>
      <c r="F49" s="36"/>
      <c r="G49" s="36"/>
      <c r="H49" s="36"/>
      <c r="I49" s="55"/>
      <c r="J49" s="44"/>
      <c r="K49" s="55"/>
      <c r="L49" s="44"/>
      <c r="M49" s="55"/>
      <c r="N49" s="44"/>
      <c r="O49" s="55"/>
      <c r="P49" s="96" t="str">
        <f t="shared" si="0"/>
        <v/>
      </c>
      <c r="Q49" s="7" t="str">
        <f>IF(B49="","",YEAR(申込書!$C$54)-YEAR(申込一覧表!B49))</f>
        <v/>
      </c>
      <c r="R49" s="11">
        <f t="shared" si="18"/>
        <v>0</v>
      </c>
      <c r="S49" s="11">
        <f t="shared" si="19"/>
        <v>0</v>
      </c>
      <c r="T49" s="11">
        <f t="shared" si="20"/>
        <v>0</v>
      </c>
      <c r="U49" s="4" t="str">
        <f t="shared" si="30"/>
        <v/>
      </c>
      <c r="V49" s="4" t="str">
        <f t="shared" si="31"/>
        <v/>
      </c>
      <c r="Z49" s="4">
        <f t="shared" si="47"/>
        <v>0</v>
      </c>
      <c r="AA49" s="4">
        <f t="shared" si="22"/>
        <v>0</v>
      </c>
      <c r="AB49" s="4" t="str">
        <f t="shared" si="23"/>
        <v/>
      </c>
      <c r="AC49" s="4" t="str">
        <f t="shared" si="48"/>
        <v/>
      </c>
      <c r="AD49" s="11">
        <f t="shared" si="32"/>
        <v>0</v>
      </c>
      <c r="AE49" s="4" t="str">
        <f t="shared" si="33"/>
        <v/>
      </c>
      <c r="AF49" s="4">
        <v>0</v>
      </c>
      <c r="AG49" s="4" t="str">
        <f t="shared" si="34"/>
        <v xml:space="preserve"> </v>
      </c>
      <c r="AH49" s="4" t="str">
        <f t="shared" si="49"/>
        <v xml:space="preserve">  </v>
      </c>
      <c r="AI49" s="4" t="str">
        <f t="shared" si="35"/>
        <v/>
      </c>
      <c r="AJ49" s="4" t="str">
        <f t="shared" si="25"/>
        <v/>
      </c>
      <c r="AO49" s="4" t="str">
        <f t="shared" si="26"/>
        <v/>
      </c>
      <c r="AP49" s="4" t="str">
        <f t="shared" si="27"/>
        <v/>
      </c>
      <c r="AQ49" s="4" t="str">
        <f t="shared" si="36"/>
        <v/>
      </c>
      <c r="AR49" s="4" t="str">
        <f t="shared" si="37"/>
        <v/>
      </c>
      <c r="AS49" s="4" t="str">
        <f t="shared" si="46"/>
        <v/>
      </c>
      <c r="AT49" s="4" t="str">
        <f t="shared" si="38"/>
        <v/>
      </c>
      <c r="AU49" s="4" t="str">
        <f t="shared" si="39"/>
        <v/>
      </c>
      <c r="AV49" s="4" t="str">
        <f t="shared" si="40"/>
        <v/>
      </c>
      <c r="AW49" s="4">
        <f t="shared" si="41"/>
        <v>0</v>
      </c>
      <c r="AX49" s="4" t="str">
        <f t="shared" si="42"/>
        <v>999:99.99</v>
      </c>
      <c r="AY49" s="4" t="str">
        <f t="shared" si="43"/>
        <v>999:99.99</v>
      </c>
      <c r="AZ49" s="4" t="str">
        <f t="shared" si="44"/>
        <v>999:99.99</v>
      </c>
      <c r="BA49" s="4" t="str">
        <f t="shared" si="45"/>
        <v>999:99.99</v>
      </c>
    </row>
    <row r="50" spans="1:53" ht="16.5" customHeight="1">
      <c r="A50" s="7" t="str">
        <f t="shared" si="17"/>
        <v/>
      </c>
      <c r="B50" s="34"/>
      <c r="C50" s="35"/>
      <c r="D50" s="70"/>
      <c r="E50" s="36"/>
      <c r="F50" s="36"/>
      <c r="G50" s="36"/>
      <c r="H50" s="36"/>
      <c r="I50" s="55"/>
      <c r="J50" s="44"/>
      <c r="K50" s="55"/>
      <c r="L50" s="44"/>
      <c r="M50" s="55"/>
      <c r="N50" s="44"/>
      <c r="O50" s="55"/>
      <c r="P50" s="96" t="str">
        <f t="shared" si="0"/>
        <v/>
      </c>
      <c r="Q50" s="7" t="str">
        <f>IF(B50="","",YEAR(申込書!$C$54)-YEAR(申込一覧表!B50))</f>
        <v/>
      </c>
      <c r="R50" s="11">
        <f t="shared" si="18"/>
        <v>0</v>
      </c>
      <c r="S50" s="11">
        <f t="shared" si="19"/>
        <v>0</v>
      </c>
      <c r="T50" s="11">
        <f t="shared" si="20"/>
        <v>0</v>
      </c>
      <c r="U50" s="4" t="str">
        <f t="shared" si="30"/>
        <v/>
      </c>
      <c r="V50" s="4" t="str">
        <f t="shared" si="31"/>
        <v/>
      </c>
      <c r="Z50" s="4">
        <f t="shared" si="47"/>
        <v>0</v>
      </c>
      <c r="AA50" s="4">
        <f t="shared" si="22"/>
        <v>0</v>
      </c>
      <c r="AB50" s="4" t="str">
        <f t="shared" si="23"/>
        <v/>
      </c>
      <c r="AC50" s="4" t="str">
        <f t="shared" si="48"/>
        <v/>
      </c>
      <c r="AD50" s="11">
        <f t="shared" si="32"/>
        <v>0</v>
      </c>
      <c r="AE50" s="4" t="str">
        <f t="shared" si="33"/>
        <v/>
      </c>
      <c r="AF50" s="4">
        <v>0</v>
      </c>
      <c r="AG50" s="4" t="str">
        <f t="shared" si="34"/>
        <v xml:space="preserve"> </v>
      </c>
      <c r="AH50" s="4" t="str">
        <f t="shared" si="49"/>
        <v xml:space="preserve">  </v>
      </c>
      <c r="AI50" s="4" t="str">
        <f t="shared" si="35"/>
        <v/>
      </c>
      <c r="AJ50" s="4" t="str">
        <f t="shared" si="25"/>
        <v/>
      </c>
      <c r="AO50" s="4" t="str">
        <f t="shared" si="26"/>
        <v/>
      </c>
      <c r="AP50" s="4" t="str">
        <f t="shared" si="27"/>
        <v/>
      </c>
      <c r="AQ50" s="4" t="str">
        <f t="shared" si="36"/>
        <v/>
      </c>
      <c r="AR50" s="4" t="str">
        <f t="shared" si="37"/>
        <v/>
      </c>
      <c r="AS50" s="4" t="str">
        <f t="shared" si="46"/>
        <v/>
      </c>
      <c r="AT50" s="4" t="str">
        <f t="shared" si="38"/>
        <v/>
      </c>
      <c r="AU50" s="4" t="str">
        <f t="shared" si="39"/>
        <v/>
      </c>
      <c r="AV50" s="4" t="str">
        <f t="shared" si="40"/>
        <v/>
      </c>
      <c r="AW50" s="4">
        <f t="shared" si="41"/>
        <v>0</v>
      </c>
      <c r="AX50" s="4" t="str">
        <f t="shared" si="42"/>
        <v>999:99.99</v>
      </c>
      <c r="AY50" s="4" t="str">
        <f t="shared" si="43"/>
        <v>999:99.99</v>
      </c>
      <c r="AZ50" s="4" t="str">
        <f t="shared" si="44"/>
        <v>999:99.99</v>
      </c>
      <c r="BA50" s="4" t="str">
        <f t="shared" si="45"/>
        <v>999:99.99</v>
      </c>
    </row>
    <row r="51" spans="1:53" ht="16.5" customHeight="1">
      <c r="A51" s="7" t="str">
        <f t="shared" si="17"/>
        <v/>
      </c>
      <c r="B51" s="34"/>
      <c r="C51" s="35"/>
      <c r="D51" s="70"/>
      <c r="E51" s="36"/>
      <c r="F51" s="36"/>
      <c r="G51" s="36"/>
      <c r="H51" s="36"/>
      <c r="I51" s="55"/>
      <c r="J51" s="44"/>
      <c r="K51" s="55"/>
      <c r="L51" s="44"/>
      <c r="M51" s="55"/>
      <c r="N51" s="44"/>
      <c r="O51" s="55"/>
      <c r="P51" s="96" t="str">
        <f t="shared" si="0"/>
        <v/>
      </c>
      <c r="Q51" s="7" t="str">
        <f>IF(B51="","",YEAR(申込書!$C$54)-YEAR(申込一覧表!B51))</f>
        <v/>
      </c>
      <c r="R51" s="11">
        <f t="shared" si="18"/>
        <v>0</v>
      </c>
      <c r="S51" s="11">
        <f t="shared" si="19"/>
        <v>0</v>
      </c>
      <c r="T51" s="11">
        <f t="shared" si="20"/>
        <v>0</v>
      </c>
      <c r="U51" s="4" t="str">
        <f t="shared" si="30"/>
        <v/>
      </c>
      <c r="V51" s="4" t="str">
        <f t="shared" si="31"/>
        <v/>
      </c>
      <c r="Z51" s="4">
        <f t="shared" si="47"/>
        <v>0</v>
      </c>
      <c r="AA51" s="4">
        <f t="shared" si="22"/>
        <v>0</v>
      </c>
      <c r="AB51" s="4" t="str">
        <f t="shared" si="23"/>
        <v/>
      </c>
      <c r="AC51" s="4" t="str">
        <f t="shared" si="48"/>
        <v/>
      </c>
      <c r="AD51" s="11">
        <f t="shared" si="32"/>
        <v>0</v>
      </c>
      <c r="AE51" s="4" t="str">
        <f t="shared" si="33"/>
        <v/>
      </c>
      <c r="AF51" s="4">
        <v>0</v>
      </c>
      <c r="AG51" s="4" t="str">
        <f t="shared" si="34"/>
        <v xml:space="preserve"> </v>
      </c>
      <c r="AH51" s="4" t="str">
        <f t="shared" si="49"/>
        <v xml:space="preserve">  </v>
      </c>
      <c r="AI51" s="4" t="str">
        <f t="shared" si="35"/>
        <v/>
      </c>
      <c r="AJ51" s="4" t="str">
        <f t="shared" si="25"/>
        <v/>
      </c>
      <c r="AO51" s="4" t="str">
        <f t="shared" si="26"/>
        <v/>
      </c>
      <c r="AP51" s="4" t="str">
        <f t="shared" si="27"/>
        <v/>
      </c>
      <c r="AQ51" s="4" t="str">
        <f t="shared" si="36"/>
        <v/>
      </c>
      <c r="AR51" s="4" t="str">
        <f t="shared" si="37"/>
        <v/>
      </c>
      <c r="AS51" s="4" t="str">
        <f t="shared" si="46"/>
        <v/>
      </c>
      <c r="AT51" s="4" t="str">
        <f t="shared" si="38"/>
        <v/>
      </c>
      <c r="AU51" s="4" t="str">
        <f t="shared" si="39"/>
        <v/>
      </c>
      <c r="AV51" s="4" t="str">
        <f t="shared" si="40"/>
        <v/>
      </c>
      <c r="AW51" s="4">
        <f t="shared" si="41"/>
        <v>0</v>
      </c>
      <c r="AX51" s="4" t="str">
        <f t="shared" si="42"/>
        <v>999:99.99</v>
      </c>
      <c r="AY51" s="4" t="str">
        <f t="shared" si="43"/>
        <v>999:99.99</v>
      </c>
      <c r="AZ51" s="4" t="str">
        <f t="shared" si="44"/>
        <v>999:99.99</v>
      </c>
      <c r="BA51" s="4" t="str">
        <f t="shared" si="45"/>
        <v>999:99.99</v>
      </c>
    </row>
    <row r="52" spans="1:53" ht="16.5" customHeight="1">
      <c r="A52" s="7" t="str">
        <f t="shared" si="17"/>
        <v/>
      </c>
      <c r="B52" s="34"/>
      <c r="C52" s="35"/>
      <c r="D52" s="70"/>
      <c r="E52" s="36"/>
      <c r="F52" s="36"/>
      <c r="G52" s="36"/>
      <c r="H52" s="36"/>
      <c r="I52" s="55"/>
      <c r="J52" s="44"/>
      <c r="K52" s="55"/>
      <c r="L52" s="44"/>
      <c r="M52" s="55"/>
      <c r="N52" s="44"/>
      <c r="O52" s="55"/>
      <c r="P52" s="96" t="str">
        <f t="shared" si="0"/>
        <v/>
      </c>
      <c r="Q52" s="7" t="str">
        <f>IF(B52="","",YEAR(申込書!$C$54)-YEAR(申込一覧表!B52))</f>
        <v/>
      </c>
      <c r="R52" s="11">
        <f t="shared" si="18"/>
        <v>0</v>
      </c>
      <c r="S52" s="11">
        <f t="shared" si="19"/>
        <v>0</v>
      </c>
      <c r="T52" s="11">
        <f t="shared" si="20"/>
        <v>0</v>
      </c>
      <c r="U52" s="4" t="str">
        <f t="shared" si="30"/>
        <v/>
      </c>
      <c r="V52" s="4" t="str">
        <f t="shared" si="31"/>
        <v/>
      </c>
      <c r="Z52" s="4">
        <f t="shared" si="47"/>
        <v>0</v>
      </c>
      <c r="AA52" s="4">
        <f t="shared" si="22"/>
        <v>0</v>
      </c>
      <c r="AB52" s="4" t="str">
        <f t="shared" si="23"/>
        <v/>
      </c>
      <c r="AC52" s="4" t="str">
        <f t="shared" si="48"/>
        <v/>
      </c>
      <c r="AD52" s="11">
        <f t="shared" si="32"/>
        <v>0</v>
      </c>
      <c r="AE52" s="4" t="str">
        <f t="shared" si="33"/>
        <v/>
      </c>
      <c r="AF52" s="4">
        <v>0</v>
      </c>
      <c r="AG52" s="4" t="str">
        <f t="shared" si="34"/>
        <v xml:space="preserve"> </v>
      </c>
      <c r="AH52" s="4" t="str">
        <f t="shared" si="49"/>
        <v xml:space="preserve">  </v>
      </c>
      <c r="AI52" s="4" t="str">
        <f t="shared" si="35"/>
        <v/>
      </c>
      <c r="AJ52" s="4" t="str">
        <f t="shared" si="25"/>
        <v/>
      </c>
      <c r="AO52" s="4" t="str">
        <f t="shared" si="26"/>
        <v/>
      </c>
      <c r="AP52" s="4" t="str">
        <f t="shared" si="27"/>
        <v/>
      </c>
      <c r="AQ52" s="4" t="str">
        <f t="shared" si="36"/>
        <v/>
      </c>
      <c r="AR52" s="4" t="str">
        <f t="shared" si="37"/>
        <v/>
      </c>
      <c r="AS52" s="4" t="str">
        <f t="shared" si="46"/>
        <v/>
      </c>
      <c r="AT52" s="4" t="str">
        <f t="shared" si="38"/>
        <v/>
      </c>
      <c r="AU52" s="4" t="str">
        <f t="shared" si="39"/>
        <v/>
      </c>
      <c r="AV52" s="4" t="str">
        <f t="shared" si="40"/>
        <v/>
      </c>
      <c r="AW52" s="4">
        <f t="shared" si="41"/>
        <v>0</v>
      </c>
      <c r="AX52" s="4" t="str">
        <f t="shared" si="42"/>
        <v>999:99.99</v>
      </c>
      <c r="AY52" s="4" t="str">
        <f t="shared" si="43"/>
        <v>999:99.99</v>
      </c>
      <c r="AZ52" s="4" t="str">
        <f t="shared" si="44"/>
        <v>999:99.99</v>
      </c>
      <c r="BA52" s="4" t="str">
        <f t="shared" si="45"/>
        <v>999:99.99</v>
      </c>
    </row>
    <row r="53" spans="1:53" ht="16.5" customHeight="1">
      <c r="A53" s="7" t="str">
        <f t="shared" si="17"/>
        <v/>
      </c>
      <c r="B53" s="34"/>
      <c r="C53" s="35"/>
      <c r="D53" s="70"/>
      <c r="E53" s="36"/>
      <c r="F53" s="36"/>
      <c r="G53" s="36"/>
      <c r="H53" s="36"/>
      <c r="I53" s="55"/>
      <c r="J53" s="44"/>
      <c r="K53" s="55"/>
      <c r="L53" s="44"/>
      <c r="M53" s="55"/>
      <c r="N53" s="44"/>
      <c r="O53" s="55"/>
      <c r="P53" s="96" t="str">
        <f t="shared" si="0"/>
        <v/>
      </c>
      <c r="Q53" s="7" t="str">
        <f>IF(B53="","",YEAR(申込書!$C$54)-YEAR(申込一覧表!B53))</f>
        <v/>
      </c>
      <c r="R53" s="11">
        <f t="shared" si="18"/>
        <v>0</v>
      </c>
      <c r="S53" s="11">
        <f t="shared" si="19"/>
        <v>0</v>
      </c>
      <c r="T53" s="11">
        <f t="shared" si="20"/>
        <v>0</v>
      </c>
      <c r="U53" s="4" t="str">
        <f t="shared" si="30"/>
        <v/>
      </c>
      <c r="V53" s="4" t="str">
        <f t="shared" si="31"/>
        <v/>
      </c>
      <c r="Z53" s="4">
        <f t="shared" si="47"/>
        <v>0</v>
      </c>
      <c r="AA53" s="4">
        <f t="shared" si="22"/>
        <v>0</v>
      </c>
      <c r="AB53" s="4" t="str">
        <f t="shared" si="23"/>
        <v/>
      </c>
      <c r="AC53" s="4" t="str">
        <f t="shared" si="48"/>
        <v/>
      </c>
      <c r="AD53" s="11">
        <f t="shared" si="32"/>
        <v>0</v>
      </c>
      <c r="AE53" s="4" t="str">
        <f t="shared" si="33"/>
        <v/>
      </c>
      <c r="AF53" s="4">
        <v>0</v>
      </c>
      <c r="AG53" s="4" t="str">
        <f t="shared" si="34"/>
        <v xml:space="preserve"> </v>
      </c>
      <c r="AH53" s="4" t="str">
        <f t="shared" si="49"/>
        <v xml:space="preserve">  </v>
      </c>
      <c r="AI53" s="4" t="str">
        <f t="shared" si="35"/>
        <v/>
      </c>
      <c r="AJ53" s="4" t="str">
        <f t="shared" si="25"/>
        <v/>
      </c>
      <c r="AO53" s="4" t="str">
        <f t="shared" si="26"/>
        <v/>
      </c>
      <c r="AP53" s="4" t="str">
        <f t="shared" si="27"/>
        <v/>
      </c>
      <c r="AQ53" s="4" t="str">
        <f t="shared" si="36"/>
        <v/>
      </c>
      <c r="AR53" s="4" t="str">
        <f t="shared" si="37"/>
        <v/>
      </c>
      <c r="AS53" s="4" t="str">
        <f t="shared" si="46"/>
        <v/>
      </c>
      <c r="AT53" s="4" t="str">
        <f t="shared" si="38"/>
        <v/>
      </c>
      <c r="AU53" s="4" t="str">
        <f t="shared" si="39"/>
        <v/>
      </c>
      <c r="AV53" s="4" t="str">
        <f t="shared" si="40"/>
        <v/>
      </c>
      <c r="AW53" s="4">
        <f t="shared" si="41"/>
        <v>0</v>
      </c>
      <c r="AX53" s="4" t="str">
        <f t="shared" si="42"/>
        <v>999:99.99</v>
      </c>
      <c r="AY53" s="4" t="str">
        <f t="shared" si="43"/>
        <v>999:99.99</v>
      </c>
      <c r="AZ53" s="4" t="str">
        <f t="shared" si="44"/>
        <v>999:99.99</v>
      </c>
      <c r="BA53" s="4" t="str">
        <f t="shared" si="45"/>
        <v>999:99.99</v>
      </c>
    </row>
    <row r="54" spans="1:53" ht="16.5" customHeight="1">
      <c r="A54" s="7" t="str">
        <f t="shared" si="17"/>
        <v/>
      </c>
      <c r="B54" s="34"/>
      <c r="C54" s="35"/>
      <c r="D54" s="70"/>
      <c r="E54" s="36"/>
      <c r="F54" s="36"/>
      <c r="G54" s="36"/>
      <c r="H54" s="36"/>
      <c r="I54" s="55"/>
      <c r="J54" s="44"/>
      <c r="K54" s="55"/>
      <c r="L54" s="44"/>
      <c r="M54" s="55"/>
      <c r="N54" s="44"/>
      <c r="O54" s="55"/>
      <c r="P54" s="96" t="str">
        <f t="shared" si="0"/>
        <v/>
      </c>
      <c r="Q54" s="7" t="str">
        <f>IF(B54="","",YEAR(申込書!$C$54)-YEAR(申込一覧表!B54))</f>
        <v/>
      </c>
      <c r="R54" s="11">
        <f t="shared" si="18"/>
        <v>0</v>
      </c>
      <c r="S54" s="11">
        <f t="shared" si="19"/>
        <v>0</v>
      </c>
      <c r="T54" s="11">
        <f t="shared" si="20"/>
        <v>0</v>
      </c>
      <c r="U54" s="4" t="str">
        <f t="shared" si="30"/>
        <v/>
      </c>
      <c r="V54" s="4" t="str">
        <f t="shared" si="31"/>
        <v/>
      </c>
      <c r="Z54" s="4">
        <f t="shared" si="47"/>
        <v>0</v>
      </c>
      <c r="AA54" s="4">
        <f t="shared" si="22"/>
        <v>0</v>
      </c>
      <c r="AB54" s="4" t="str">
        <f t="shared" si="23"/>
        <v/>
      </c>
      <c r="AC54" s="4" t="str">
        <f t="shared" si="48"/>
        <v/>
      </c>
      <c r="AD54" s="11">
        <f t="shared" si="32"/>
        <v>0</v>
      </c>
      <c r="AE54" s="4" t="str">
        <f t="shared" si="33"/>
        <v/>
      </c>
      <c r="AF54" s="4">
        <v>0</v>
      </c>
      <c r="AG54" s="4" t="str">
        <f t="shared" si="34"/>
        <v xml:space="preserve"> </v>
      </c>
      <c r="AH54" s="4" t="str">
        <f t="shared" si="49"/>
        <v xml:space="preserve">  </v>
      </c>
      <c r="AI54" s="4" t="str">
        <f t="shared" si="35"/>
        <v/>
      </c>
      <c r="AJ54" s="4" t="str">
        <f t="shared" si="25"/>
        <v/>
      </c>
      <c r="AO54" s="4" t="str">
        <f t="shared" si="26"/>
        <v/>
      </c>
      <c r="AP54" s="4" t="str">
        <f t="shared" si="27"/>
        <v/>
      </c>
      <c r="AQ54" s="4" t="str">
        <f t="shared" si="36"/>
        <v/>
      </c>
      <c r="AR54" s="4" t="str">
        <f t="shared" si="37"/>
        <v/>
      </c>
      <c r="AS54" s="4" t="str">
        <f t="shared" si="46"/>
        <v/>
      </c>
      <c r="AT54" s="4" t="str">
        <f t="shared" si="38"/>
        <v/>
      </c>
      <c r="AU54" s="4" t="str">
        <f t="shared" si="39"/>
        <v/>
      </c>
      <c r="AV54" s="4" t="str">
        <f t="shared" si="40"/>
        <v/>
      </c>
      <c r="AW54" s="4">
        <f t="shared" si="41"/>
        <v>0</v>
      </c>
      <c r="AX54" s="4" t="str">
        <f t="shared" si="42"/>
        <v>999:99.99</v>
      </c>
      <c r="AY54" s="4" t="str">
        <f t="shared" si="43"/>
        <v>999:99.99</v>
      </c>
      <c r="AZ54" s="4" t="str">
        <f t="shared" si="44"/>
        <v>999:99.99</v>
      </c>
      <c r="BA54" s="4" t="str">
        <f t="shared" si="45"/>
        <v>999:99.99</v>
      </c>
    </row>
    <row r="55" spans="1:53" ht="16.5" customHeight="1">
      <c r="A55" s="7" t="str">
        <f t="shared" si="17"/>
        <v/>
      </c>
      <c r="B55" s="34"/>
      <c r="C55" s="35"/>
      <c r="D55" s="70"/>
      <c r="E55" s="36"/>
      <c r="F55" s="36"/>
      <c r="G55" s="36"/>
      <c r="H55" s="36"/>
      <c r="I55" s="55"/>
      <c r="J55" s="44"/>
      <c r="K55" s="55"/>
      <c r="L55" s="44"/>
      <c r="M55" s="55"/>
      <c r="N55" s="44"/>
      <c r="O55" s="55"/>
      <c r="P55" s="96" t="str">
        <f t="shared" si="0"/>
        <v/>
      </c>
      <c r="Q55" s="7" t="str">
        <f>IF(B55="","",YEAR(申込書!$C$54)-YEAR(申込一覧表!B55))</f>
        <v/>
      </c>
      <c r="R55" s="11">
        <f t="shared" si="18"/>
        <v>0</v>
      </c>
      <c r="S55" s="11">
        <f t="shared" si="19"/>
        <v>0</v>
      </c>
      <c r="T55" s="11">
        <f t="shared" si="20"/>
        <v>0</v>
      </c>
      <c r="U55" s="4" t="str">
        <f t="shared" si="30"/>
        <v/>
      </c>
      <c r="V55" s="4" t="str">
        <f t="shared" si="31"/>
        <v/>
      </c>
      <c r="Z55" s="4">
        <f t="shared" si="47"/>
        <v>0</v>
      </c>
      <c r="AA55" s="4">
        <f t="shared" si="22"/>
        <v>0</v>
      </c>
      <c r="AB55" s="4" t="str">
        <f t="shared" si="23"/>
        <v/>
      </c>
      <c r="AC55" s="4" t="str">
        <f t="shared" si="48"/>
        <v/>
      </c>
      <c r="AD55" s="11">
        <f t="shared" si="32"/>
        <v>0</v>
      </c>
      <c r="AE55" s="4" t="str">
        <f t="shared" si="33"/>
        <v/>
      </c>
      <c r="AF55" s="4">
        <v>0</v>
      </c>
      <c r="AG55" s="4" t="str">
        <f t="shared" si="34"/>
        <v xml:space="preserve"> </v>
      </c>
      <c r="AH55" s="4" t="str">
        <f t="shared" si="49"/>
        <v xml:space="preserve">  </v>
      </c>
      <c r="AI55" s="4" t="str">
        <f t="shared" si="35"/>
        <v/>
      </c>
      <c r="AJ55" s="4" t="str">
        <f t="shared" si="25"/>
        <v/>
      </c>
      <c r="AO55" s="4" t="str">
        <f t="shared" si="26"/>
        <v/>
      </c>
      <c r="AP55" s="4" t="str">
        <f t="shared" si="27"/>
        <v/>
      </c>
      <c r="AQ55" s="4" t="str">
        <f t="shared" si="36"/>
        <v/>
      </c>
      <c r="AR55" s="4" t="str">
        <f t="shared" si="37"/>
        <v/>
      </c>
      <c r="AS55" s="4" t="str">
        <f t="shared" si="46"/>
        <v/>
      </c>
      <c r="AT55" s="4" t="str">
        <f t="shared" si="38"/>
        <v/>
      </c>
      <c r="AU55" s="4" t="str">
        <f t="shared" si="39"/>
        <v/>
      </c>
      <c r="AV55" s="4" t="str">
        <f t="shared" si="40"/>
        <v/>
      </c>
      <c r="AW55" s="4">
        <f t="shared" si="41"/>
        <v>0</v>
      </c>
      <c r="AX55" s="4" t="str">
        <f t="shared" si="42"/>
        <v>999:99.99</v>
      </c>
      <c r="AY55" s="4" t="str">
        <f t="shared" si="43"/>
        <v>999:99.99</v>
      </c>
      <c r="AZ55" s="4" t="str">
        <f t="shared" si="44"/>
        <v>999:99.99</v>
      </c>
      <c r="BA55" s="4" t="str">
        <f t="shared" si="45"/>
        <v>999:99.99</v>
      </c>
    </row>
    <row r="56" spans="1:53" ht="16.5" customHeight="1">
      <c r="A56" s="7" t="str">
        <f t="shared" si="17"/>
        <v/>
      </c>
      <c r="B56" s="34"/>
      <c r="C56" s="35"/>
      <c r="D56" s="70"/>
      <c r="E56" s="36"/>
      <c r="F56" s="36"/>
      <c r="G56" s="36"/>
      <c r="H56" s="36"/>
      <c r="I56" s="55"/>
      <c r="J56" s="44"/>
      <c r="K56" s="55"/>
      <c r="L56" s="44"/>
      <c r="M56" s="55"/>
      <c r="N56" s="44"/>
      <c r="O56" s="55"/>
      <c r="P56" s="96" t="str">
        <f t="shared" si="0"/>
        <v/>
      </c>
      <c r="Q56" s="7" t="str">
        <f>IF(B56="","",YEAR(申込書!$C$54)-YEAR(申込一覧表!B56))</f>
        <v/>
      </c>
      <c r="R56" s="11">
        <f t="shared" si="18"/>
        <v>0</v>
      </c>
      <c r="S56" s="11">
        <f t="shared" si="19"/>
        <v>0</v>
      </c>
      <c r="T56" s="11">
        <f t="shared" si="20"/>
        <v>0</v>
      </c>
      <c r="U56" s="4" t="str">
        <f t="shared" si="30"/>
        <v/>
      </c>
      <c r="V56" s="4" t="str">
        <f t="shared" si="31"/>
        <v/>
      </c>
      <c r="Z56" s="4">
        <f t="shared" si="47"/>
        <v>0</v>
      </c>
      <c r="AA56" s="4">
        <f t="shared" si="22"/>
        <v>0</v>
      </c>
      <c r="AB56" s="4" t="str">
        <f t="shared" si="23"/>
        <v/>
      </c>
      <c r="AC56" s="4" t="str">
        <f t="shared" si="48"/>
        <v/>
      </c>
      <c r="AD56" s="11">
        <f t="shared" si="32"/>
        <v>0</v>
      </c>
      <c r="AE56" s="4" t="str">
        <f t="shared" si="33"/>
        <v/>
      </c>
      <c r="AF56" s="4">
        <v>0</v>
      </c>
      <c r="AG56" s="4" t="str">
        <f t="shared" si="34"/>
        <v xml:space="preserve"> </v>
      </c>
      <c r="AH56" s="4" t="str">
        <f t="shared" si="49"/>
        <v xml:space="preserve">  </v>
      </c>
      <c r="AI56" s="4" t="str">
        <f t="shared" si="35"/>
        <v/>
      </c>
      <c r="AJ56" s="4" t="str">
        <f t="shared" si="25"/>
        <v/>
      </c>
      <c r="AO56" s="4" t="str">
        <f t="shared" si="26"/>
        <v/>
      </c>
      <c r="AP56" s="4" t="str">
        <f t="shared" si="27"/>
        <v/>
      </c>
      <c r="AQ56" s="4" t="str">
        <f t="shared" si="36"/>
        <v/>
      </c>
      <c r="AR56" s="4" t="str">
        <f t="shared" si="37"/>
        <v/>
      </c>
      <c r="AS56" s="4" t="str">
        <f t="shared" si="46"/>
        <v/>
      </c>
      <c r="AT56" s="4" t="str">
        <f t="shared" si="38"/>
        <v/>
      </c>
      <c r="AU56" s="4" t="str">
        <f t="shared" si="39"/>
        <v/>
      </c>
      <c r="AV56" s="4" t="str">
        <f t="shared" si="40"/>
        <v/>
      </c>
      <c r="AW56" s="4">
        <f t="shared" si="41"/>
        <v>0</v>
      </c>
      <c r="AX56" s="4" t="str">
        <f t="shared" si="42"/>
        <v>999:99.99</v>
      </c>
      <c r="AY56" s="4" t="str">
        <f t="shared" si="43"/>
        <v>999:99.99</v>
      </c>
      <c r="AZ56" s="4" t="str">
        <f t="shared" si="44"/>
        <v>999:99.99</v>
      </c>
      <c r="BA56" s="4" t="str">
        <f t="shared" si="45"/>
        <v>999:99.99</v>
      </c>
    </row>
    <row r="57" spans="1:53" ht="16.5" customHeight="1">
      <c r="A57" s="7" t="str">
        <f t="shared" si="17"/>
        <v/>
      </c>
      <c r="B57" s="34"/>
      <c r="C57" s="35"/>
      <c r="D57" s="70"/>
      <c r="E57" s="36"/>
      <c r="F57" s="36"/>
      <c r="G57" s="36"/>
      <c r="H57" s="36"/>
      <c r="I57" s="55"/>
      <c r="J57" s="44"/>
      <c r="K57" s="55"/>
      <c r="L57" s="44"/>
      <c r="M57" s="55"/>
      <c r="N57" s="44"/>
      <c r="O57" s="55"/>
      <c r="P57" s="96" t="str">
        <f t="shared" si="0"/>
        <v/>
      </c>
      <c r="Q57" s="7" t="str">
        <f>IF(B57="","",YEAR(申込書!$C$54)-YEAR(申込一覧表!B57))</f>
        <v/>
      </c>
      <c r="R57" s="11">
        <f t="shared" si="18"/>
        <v>0</v>
      </c>
      <c r="S57" s="11">
        <f t="shared" si="19"/>
        <v>0</v>
      </c>
      <c r="T57" s="11">
        <f t="shared" si="20"/>
        <v>0</v>
      </c>
      <c r="U57" s="4" t="str">
        <f t="shared" si="30"/>
        <v/>
      </c>
      <c r="V57" s="4" t="str">
        <f t="shared" si="31"/>
        <v/>
      </c>
      <c r="Z57" s="4">
        <f t="shared" si="47"/>
        <v>0</v>
      </c>
      <c r="AA57" s="4">
        <f t="shared" si="22"/>
        <v>0</v>
      </c>
      <c r="AB57" s="4" t="str">
        <f t="shared" si="23"/>
        <v/>
      </c>
      <c r="AC57" s="4" t="str">
        <f t="shared" si="48"/>
        <v/>
      </c>
      <c r="AD57" s="11">
        <f t="shared" si="32"/>
        <v>0</v>
      </c>
      <c r="AE57" s="4" t="str">
        <f t="shared" si="33"/>
        <v/>
      </c>
      <c r="AF57" s="4">
        <v>0</v>
      </c>
      <c r="AG57" s="4" t="str">
        <f t="shared" si="34"/>
        <v xml:space="preserve"> </v>
      </c>
      <c r="AH57" s="4" t="str">
        <f t="shared" si="49"/>
        <v xml:space="preserve">  </v>
      </c>
      <c r="AI57" s="4" t="str">
        <f t="shared" si="35"/>
        <v/>
      </c>
      <c r="AJ57" s="4" t="str">
        <f t="shared" si="25"/>
        <v/>
      </c>
      <c r="AO57" s="4" t="str">
        <f t="shared" si="26"/>
        <v/>
      </c>
      <c r="AP57" s="4" t="str">
        <f t="shared" si="27"/>
        <v/>
      </c>
      <c r="AQ57" s="4" t="str">
        <f t="shared" si="36"/>
        <v/>
      </c>
      <c r="AR57" s="4" t="str">
        <f t="shared" si="37"/>
        <v/>
      </c>
      <c r="AS57" s="4" t="str">
        <f t="shared" si="46"/>
        <v/>
      </c>
      <c r="AT57" s="4" t="str">
        <f t="shared" si="38"/>
        <v/>
      </c>
      <c r="AU57" s="4" t="str">
        <f t="shared" si="39"/>
        <v/>
      </c>
      <c r="AV57" s="4" t="str">
        <f t="shared" si="40"/>
        <v/>
      </c>
      <c r="AW57" s="4">
        <f t="shared" si="41"/>
        <v>0</v>
      </c>
      <c r="AX57" s="4" t="str">
        <f t="shared" si="42"/>
        <v>999:99.99</v>
      </c>
      <c r="AY57" s="4" t="str">
        <f t="shared" si="43"/>
        <v>999:99.99</v>
      </c>
      <c r="AZ57" s="4" t="str">
        <f t="shared" si="44"/>
        <v>999:99.99</v>
      </c>
      <c r="BA57" s="4" t="str">
        <f t="shared" si="45"/>
        <v>999:99.99</v>
      </c>
    </row>
    <row r="58" spans="1:53" ht="16.5" customHeight="1">
      <c r="A58" s="7" t="str">
        <f t="shared" si="17"/>
        <v/>
      </c>
      <c r="B58" s="34"/>
      <c r="C58" s="35"/>
      <c r="D58" s="70"/>
      <c r="E58" s="36"/>
      <c r="F58" s="36"/>
      <c r="G58" s="36"/>
      <c r="H58" s="36"/>
      <c r="I58" s="55"/>
      <c r="J58" s="44"/>
      <c r="K58" s="55"/>
      <c r="L58" s="44"/>
      <c r="M58" s="55"/>
      <c r="N58" s="44"/>
      <c r="O58" s="55"/>
      <c r="P58" s="96" t="str">
        <f t="shared" si="0"/>
        <v/>
      </c>
      <c r="Q58" s="7" t="str">
        <f>IF(B58="","",YEAR(申込書!$C$54)-YEAR(申込一覧表!B58))</f>
        <v/>
      </c>
      <c r="R58" s="11">
        <f t="shared" si="18"/>
        <v>0</v>
      </c>
      <c r="S58" s="11">
        <f t="shared" si="19"/>
        <v>0</v>
      </c>
      <c r="T58" s="11">
        <f t="shared" si="20"/>
        <v>0</v>
      </c>
      <c r="U58" s="4" t="str">
        <f t="shared" si="30"/>
        <v/>
      </c>
      <c r="V58" s="4" t="str">
        <f t="shared" si="31"/>
        <v/>
      </c>
      <c r="Z58" s="4">
        <f t="shared" si="47"/>
        <v>0</v>
      </c>
      <c r="AA58" s="4">
        <f t="shared" si="22"/>
        <v>0</v>
      </c>
      <c r="AB58" s="4" t="str">
        <f t="shared" si="23"/>
        <v/>
      </c>
      <c r="AC58" s="4" t="str">
        <f t="shared" si="48"/>
        <v/>
      </c>
      <c r="AD58" s="11">
        <f t="shared" si="32"/>
        <v>0</v>
      </c>
      <c r="AE58" s="4" t="str">
        <f t="shared" si="33"/>
        <v/>
      </c>
      <c r="AF58" s="4">
        <v>0</v>
      </c>
      <c r="AG58" s="4" t="str">
        <f t="shared" si="34"/>
        <v xml:space="preserve"> </v>
      </c>
      <c r="AH58" s="4" t="str">
        <f t="shared" si="49"/>
        <v xml:space="preserve">  </v>
      </c>
      <c r="AI58" s="4" t="str">
        <f t="shared" si="35"/>
        <v/>
      </c>
      <c r="AJ58" s="4" t="str">
        <f t="shared" si="25"/>
        <v/>
      </c>
      <c r="AO58" s="4" t="str">
        <f t="shared" si="26"/>
        <v/>
      </c>
      <c r="AP58" s="4" t="str">
        <f t="shared" si="27"/>
        <v/>
      </c>
      <c r="AQ58" s="4" t="str">
        <f t="shared" si="36"/>
        <v/>
      </c>
      <c r="AR58" s="4" t="str">
        <f t="shared" si="37"/>
        <v/>
      </c>
      <c r="AS58" s="4" t="str">
        <f t="shared" si="46"/>
        <v/>
      </c>
      <c r="AT58" s="4" t="str">
        <f t="shared" si="38"/>
        <v/>
      </c>
      <c r="AU58" s="4" t="str">
        <f t="shared" si="39"/>
        <v/>
      </c>
      <c r="AV58" s="4" t="str">
        <f t="shared" si="40"/>
        <v/>
      </c>
      <c r="AW58" s="4">
        <f t="shared" si="41"/>
        <v>0</v>
      </c>
      <c r="AX58" s="4" t="str">
        <f t="shared" si="42"/>
        <v>999:99.99</v>
      </c>
      <c r="AY58" s="4" t="str">
        <f t="shared" si="43"/>
        <v>999:99.99</v>
      </c>
      <c r="AZ58" s="4" t="str">
        <f t="shared" si="44"/>
        <v>999:99.99</v>
      </c>
      <c r="BA58" s="4" t="str">
        <f t="shared" si="45"/>
        <v>999:99.99</v>
      </c>
    </row>
    <row r="59" spans="1:53" ht="16.5" customHeight="1">
      <c r="A59" s="7" t="str">
        <f t="shared" si="17"/>
        <v/>
      </c>
      <c r="B59" s="34"/>
      <c r="C59" s="35"/>
      <c r="D59" s="70"/>
      <c r="E59" s="36"/>
      <c r="F59" s="36"/>
      <c r="G59" s="36"/>
      <c r="H59" s="36"/>
      <c r="I59" s="55"/>
      <c r="J59" s="44"/>
      <c r="K59" s="55"/>
      <c r="L59" s="44"/>
      <c r="M59" s="55"/>
      <c r="N59" s="44"/>
      <c r="O59" s="55"/>
      <c r="P59" s="96" t="str">
        <f t="shared" si="0"/>
        <v/>
      </c>
      <c r="Q59" s="7" t="str">
        <f>IF(B59="","",YEAR(申込書!$C$54)-YEAR(申込一覧表!B59))</f>
        <v/>
      </c>
      <c r="R59" s="11">
        <f t="shared" si="18"/>
        <v>0</v>
      </c>
      <c r="S59" s="11">
        <f t="shared" si="19"/>
        <v>0</v>
      </c>
      <c r="T59" s="11">
        <f t="shared" si="20"/>
        <v>0</v>
      </c>
      <c r="U59" s="4" t="str">
        <f t="shared" si="30"/>
        <v/>
      </c>
      <c r="V59" s="4" t="str">
        <f t="shared" si="31"/>
        <v/>
      </c>
      <c r="Z59" s="4">
        <f t="shared" si="47"/>
        <v>0</v>
      </c>
      <c r="AA59" s="4">
        <f t="shared" si="22"/>
        <v>0</v>
      </c>
      <c r="AB59" s="4" t="str">
        <f t="shared" si="23"/>
        <v/>
      </c>
      <c r="AC59" s="4" t="str">
        <f t="shared" si="48"/>
        <v/>
      </c>
      <c r="AD59" s="11">
        <f t="shared" si="32"/>
        <v>0</v>
      </c>
      <c r="AE59" s="4" t="str">
        <f t="shared" si="33"/>
        <v/>
      </c>
      <c r="AF59" s="4">
        <v>0</v>
      </c>
      <c r="AG59" s="4" t="str">
        <f t="shared" si="34"/>
        <v xml:space="preserve"> </v>
      </c>
      <c r="AH59" s="4" t="str">
        <f t="shared" si="49"/>
        <v xml:space="preserve">  </v>
      </c>
      <c r="AI59" s="4" t="str">
        <f t="shared" si="35"/>
        <v/>
      </c>
      <c r="AJ59" s="4" t="str">
        <f t="shared" si="25"/>
        <v/>
      </c>
      <c r="AO59" s="4" t="str">
        <f t="shared" si="26"/>
        <v/>
      </c>
      <c r="AP59" s="4" t="str">
        <f t="shared" si="27"/>
        <v/>
      </c>
      <c r="AQ59" s="4" t="str">
        <f t="shared" si="36"/>
        <v/>
      </c>
      <c r="AR59" s="4" t="str">
        <f t="shared" si="37"/>
        <v/>
      </c>
      <c r="AS59" s="4" t="str">
        <f t="shared" si="46"/>
        <v/>
      </c>
      <c r="AT59" s="4" t="str">
        <f t="shared" si="38"/>
        <v/>
      </c>
      <c r="AU59" s="4" t="str">
        <f t="shared" si="39"/>
        <v/>
      </c>
      <c r="AV59" s="4" t="str">
        <f t="shared" si="40"/>
        <v/>
      </c>
      <c r="AW59" s="4">
        <f t="shared" si="41"/>
        <v>0</v>
      </c>
      <c r="AX59" s="4" t="str">
        <f t="shared" si="42"/>
        <v>999:99.99</v>
      </c>
      <c r="AY59" s="4" t="str">
        <f t="shared" si="43"/>
        <v>999:99.99</v>
      </c>
      <c r="AZ59" s="4" t="str">
        <f t="shared" si="44"/>
        <v>999:99.99</v>
      </c>
      <c r="BA59" s="4" t="str">
        <f t="shared" si="45"/>
        <v>999:99.99</v>
      </c>
    </row>
    <row r="60" spans="1:53" ht="16.5" customHeight="1">
      <c r="A60" s="7" t="str">
        <f t="shared" si="17"/>
        <v/>
      </c>
      <c r="B60" s="34"/>
      <c r="C60" s="35"/>
      <c r="D60" s="70"/>
      <c r="E60" s="36"/>
      <c r="F60" s="36"/>
      <c r="G60" s="36"/>
      <c r="H60" s="36"/>
      <c r="I60" s="55"/>
      <c r="J60" s="44"/>
      <c r="K60" s="55"/>
      <c r="L60" s="44"/>
      <c r="M60" s="55"/>
      <c r="N60" s="44"/>
      <c r="O60" s="55"/>
      <c r="P60" s="96" t="str">
        <f t="shared" si="0"/>
        <v/>
      </c>
      <c r="Q60" s="7" t="str">
        <f>IF(B60="","",YEAR(申込書!$C$54)-YEAR(申込一覧表!B60))</f>
        <v/>
      </c>
      <c r="R60" s="11">
        <f t="shared" si="18"/>
        <v>0</v>
      </c>
      <c r="S60" s="11">
        <f t="shared" si="19"/>
        <v>0</v>
      </c>
      <c r="T60" s="11">
        <f t="shared" si="20"/>
        <v>0</v>
      </c>
      <c r="U60" s="4" t="str">
        <f t="shared" si="30"/>
        <v/>
      </c>
      <c r="V60" s="4" t="str">
        <f t="shared" si="31"/>
        <v/>
      </c>
      <c r="Z60" s="4">
        <f t="shared" si="47"/>
        <v>0</v>
      </c>
      <c r="AA60" s="4">
        <f t="shared" si="22"/>
        <v>0</v>
      </c>
      <c r="AB60" s="4" t="str">
        <f t="shared" si="23"/>
        <v/>
      </c>
      <c r="AC60" s="4" t="str">
        <f t="shared" si="48"/>
        <v/>
      </c>
      <c r="AD60" s="11">
        <f t="shared" si="32"/>
        <v>0</v>
      </c>
      <c r="AE60" s="4" t="str">
        <f t="shared" si="33"/>
        <v/>
      </c>
      <c r="AF60" s="4">
        <v>0</v>
      </c>
      <c r="AG60" s="4" t="str">
        <f t="shared" si="34"/>
        <v xml:space="preserve"> </v>
      </c>
      <c r="AH60" s="4" t="str">
        <f t="shared" si="49"/>
        <v xml:space="preserve">  </v>
      </c>
      <c r="AI60" s="4" t="str">
        <f t="shared" si="35"/>
        <v/>
      </c>
      <c r="AJ60" s="4" t="str">
        <f t="shared" si="25"/>
        <v/>
      </c>
      <c r="AO60" s="4" t="str">
        <f t="shared" si="26"/>
        <v/>
      </c>
      <c r="AP60" s="4" t="str">
        <f t="shared" si="27"/>
        <v/>
      </c>
      <c r="AQ60" s="4" t="str">
        <f t="shared" si="36"/>
        <v/>
      </c>
      <c r="AR60" s="4" t="str">
        <f t="shared" si="37"/>
        <v/>
      </c>
      <c r="AS60" s="4" t="str">
        <f t="shared" si="46"/>
        <v/>
      </c>
      <c r="AT60" s="4" t="str">
        <f t="shared" si="38"/>
        <v/>
      </c>
      <c r="AU60" s="4" t="str">
        <f t="shared" si="39"/>
        <v/>
      </c>
      <c r="AV60" s="4" t="str">
        <f t="shared" si="40"/>
        <v/>
      </c>
      <c r="AW60" s="4">
        <f t="shared" si="41"/>
        <v>0</v>
      </c>
      <c r="AX60" s="4" t="str">
        <f t="shared" si="42"/>
        <v>999:99.99</v>
      </c>
      <c r="AY60" s="4" t="str">
        <f t="shared" si="43"/>
        <v>999:99.99</v>
      </c>
      <c r="AZ60" s="4" t="str">
        <f t="shared" si="44"/>
        <v>999:99.99</v>
      </c>
      <c r="BA60" s="4" t="str">
        <f t="shared" si="45"/>
        <v>999:99.99</v>
      </c>
    </row>
    <row r="61" spans="1:53" ht="16.5" customHeight="1">
      <c r="A61" s="7" t="str">
        <f t="shared" si="17"/>
        <v/>
      </c>
      <c r="B61" s="34"/>
      <c r="C61" s="35"/>
      <c r="D61" s="70"/>
      <c r="E61" s="36"/>
      <c r="F61" s="36"/>
      <c r="G61" s="36"/>
      <c r="H61" s="36"/>
      <c r="I61" s="55"/>
      <c r="J61" s="44"/>
      <c r="K61" s="55"/>
      <c r="L61" s="44"/>
      <c r="M61" s="55"/>
      <c r="N61" s="44"/>
      <c r="O61" s="55"/>
      <c r="P61" s="96" t="str">
        <f t="shared" si="0"/>
        <v/>
      </c>
      <c r="Q61" s="7" t="str">
        <f>IF(B61="","",YEAR(申込書!$C$54)-YEAR(申込一覧表!B61))</f>
        <v/>
      </c>
      <c r="R61" s="11">
        <f t="shared" si="18"/>
        <v>0</v>
      </c>
      <c r="S61" s="11">
        <f t="shared" si="19"/>
        <v>0</v>
      </c>
      <c r="T61" s="11">
        <f t="shared" si="20"/>
        <v>0</v>
      </c>
      <c r="U61" s="4" t="str">
        <f t="shared" si="30"/>
        <v/>
      </c>
      <c r="V61" s="4" t="str">
        <f t="shared" si="31"/>
        <v/>
      </c>
      <c r="Z61" s="4">
        <f t="shared" si="47"/>
        <v>0</v>
      </c>
      <c r="AA61" s="4">
        <f t="shared" si="22"/>
        <v>0</v>
      </c>
      <c r="AB61" s="4" t="str">
        <f t="shared" si="23"/>
        <v/>
      </c>
      <c r="AC61" s="4" t="str">
        <f t="shared" si="48"/>
        <v/>
      </c>
      <c r="AD61" s="11">
        <f t="shared" si="32"/>
        <v>0</v>
      </c>
      <c r="AE61" s="4" t="str">
        <f t="shared" si="33"/>
        <v/>
      </c>
      <c r="AF61" s="4">
        <v>0</v>
      </c>
      <c r="AG61" s="4" t="str">
        <f t="shared" si="34"/>
        <v xml:space="preserve"> </v>
      </c>
      <c r="AH61" s="4" t="str">
        <f t="shared" si="49"/>
        <v xml:space="preserve">  </v>
      </c>
      <c r="AI61" s="4" t="str">
        <f t="shared" si="35"/>
        <v/>
      </c>
      <c r="AJ61" s="4" t="str">
        <f t="shared" si="25"/>
        <v/>
      </c>
      <c r="AO61" s="4" t="str">
        <f t="shared" si="26"/>
        <v/>
      </c>
      <c r="AP61" s="4" t="str">
        <f t="shared" si="27"/>
        <v/>
      </c>
      <c r="AQ61" s="4" t="str">
        <f t="shared" si="36"/>
        <v/>
      </c>
      <c r="AR61" s="4" t="str">
        <f t="shared" si="37"/>
        <v/>
      </c>
      <c r="AS61" s="4" t="str">
        <f t="shared" si="46"/>
        <v/>
      </c>
      <c r="AT61" s="4" t="str">
        <f t="shared" si="38"/>
        <v/>
      </c>
      <c r="AU61" s="4" t="str">
        <f t="shared" si="39"/>
        <v/>
      </c>
      <c r="AV61" s="4" t="str">
        <f t="shared" si="40"/>
        <v/>
      </c>
      <c r="AW61" s="4">
        <f t="shared" si="41"/>
        <v>0</v>
      </c>
      <c r="AX61" s="4" t="str">
        <f t="shared" si="42"/>
        <v>999:99.99</v>
      </c>
      <c r="AY61" s="4" t="str">
        <f t="shared" si="43"/>
        <v>999:99.99</v>
      </c>
      <c r="AZ61" s="4" t="str">
        <f t="shared" si="44"/>
        <v>999:99.99</v>
      </c>
      <c r="BA61" s="4" t="str">
        <f t="shared" si="45"/>
        <v>999:99.99</v>
      </c>
    </row>
    <row r="62" spans="1:53" ht="16.5" customHeight="1">
      <c r="A62" s="7" t="str">
        <f t="shared" si="17"/>
        <v/>
      </c>
      <c r="B62" s="34"/>
      <c r="C62" s="35"/>
      <c r="D62" s="70"/>
      <c r="E62" s="36"/>
      <c r="F62" s="36"/>
      <c r="G62" s="36"/>
      <c r="H62" s="36"/>
      <c r="I62" s="55"/>
      <c r="J62" s="44"/>
      <c r="K62" s="55"/>
      <c r="L62" s="44"/>
      <c r="M62" s="55"/>
      <c r="N62" s="44"/>
      <c r="O62" s="55"/>
      <c r="P62" s="96" t="str">
        <f t="shared" si="0"/>
        <v/>
      </c>
      <c r="Q62" s="7" t="str">
        <f>IF(B62="","",YEAR(申込書!$C$54)-YEAR(申込一覧表!B62))</f>
        <v/>
      </c>
      <c r="R62" s="11">
        <f t="shared" si="18"/>
        <v>0</v>
      </c>
      <c r="S62" s="11">
        <f t="shared" si="19"/>
        <v>0</v>
      </c>
      <c r="T62" s="11">
        <f t="shared" si="20"/>
        <v>0</v>
      </c>
      <c r="U62" s="4" t="str">
        <f t="shared" si="30"/>
        <v/>
      </c>
      <c r="V62" s="4" t="str">
        <f t="shared" si="31"/>
        <v/>
      </c>
      <c r="Z62" s="4">
        <f t="shared" si="47"/>
        <v>0</v>
      </c>
      <c r="AA62" s="4">
        <f t="shared" si="22"/>
        <v>0</v>
      </c>
      <c r="AB62" s="4" t="str">
        <f t="shared" si="23"/>
        <v/>
      </c>
      <c r="AC62" s="4" t="str">
        <f t="shared" si="48"/>
        <v/>
      </c>
      <c r="AD62" s="11">
        <f t="shared" si="32"/>
        <v>0</v>
      </c>
      <c r="AE62" s="4" t="str">
        <f t="shared" si="33"/>
        <v/>
      </c>
      <c r="AF62" s="4">
        <v>0</v>
      </c>
      <c r="AG62" s="4" t="str">
        <f t="shared" si="34"/>
        <v xml:space="preserve"> </v>
      </c>
      <c r="AH62" s="4" t="str">
        <f t="shared" si="49"/>
        <v xml:space="preserve">  </v>
      </c>
      <c r="AI62" s="4" t="str">
        <f t="shared" si="35"/>
        <v/>
      </c>
      <c r="AJ62" s="4" t="str">
        <f t="shared" si="25"/>
        <v/>
      </c>
      <c r="AO62" s="4" t="str">
        <f t="shared" si="26"/>
        <v/>
      </c>
      <c r="AP62" s="4" t="str">
        <f t="shared" si="27"/>
        <v/>
      </c>
      <c r="AQ62" s="4" t="str">
        <f t="shared" si="36"/>
        <v/>
      </c>
      <c r="AR62" s="4" t="str">
        <f t="shared" si="37"/>
        <v/>
      </c>
      <c r="AS62" s="4" t="str">
        <f t="shared" si="46"/>
        <v/>
      </c>
      <c r="AT62" s="4" t="str">
        <f t="shared" si="38"/>
        <v/>
      </c>
      <c r="AU62" s="4" t="str">
        <f t="shared" si="39"/>
        <v/>
      </c>
      <c r="AV62" s="4" t="str">
        <f t="shared" si="40"/>
        <v/>
      </c>
      <c r="AW62" s="4">
        <f t="shared" si="41"/>
        <v>0</v>
      </c>
      <c r="AX62" s="4" t="str">
        <f t="shared" si="42"/>
        <v>999:99.99</v>
      </c>
      <c r="AY62" s="4" t="str">
        <f t="shared" si="43"/>
        <v>999:99.99</v>
      </c>
      <c r="AZ62" s="4" t="str">
        <f t="shared" si="44"/>
        <v>999:99.99</v>
      </c>
      <c r="BA62" s="4" t="str">
        <f t="shared" si="45"/>
        <v>999:99.99</v>
      </c>
    </row>
    <row r="63" spans="1:53" ht="16.5" customHeight="1">
      <c r="A63" s="7" t="str">
        <f t="shared" si="17"/>
        <v/>
      </c>
      <c r="B63" s="34"/>
      <c r="C63" s="35"/>
      <c r="D63" s="70"/>
      <c r="E63" s="36"/>
      <c r="F63" s="36"/>
      <c r="G63" s="36"/>
      <c r="H63" s="36"/>
      <c r="I63" s="55"/>
      <c r="J63" s="44"/>
      <c r="K63" s="55"/>
      <c r="L63" s="44"/>
      <c r="M63" s="55"/>
      <c r="N63" s="44"/>
      <c r="O63" s="55"/>
      <c r="P63" s="96" t="str">
        <f t="shared" si="0"/>
        <v/>
      </c>
      <c r="Q63" s="7" t="str">
        <f>IF(B63="","",YEAR(申込書!$C$54)-YEAR(申込一覧表!B63))</f>
        <v/>
      </c>
      <c r="R63" s="11">
        <f t="shared" si="18"/>
        <v>0</v>
      </c>
      <c r="S63" s="11">
        <f t="shared" si="19"/>
        <v>0</v>
      </c>
      <c r="T63" s="11">
        <f t="shared" si="20"/>
        <v>0</v>
      </c>
      <c r="U63" s="4" t="str">
        <f t="shared" si="30"/>
        <v/>
      </c>
      <c r="V63" s="4" t="str">
        <f t="shared" si="31"/>
        <v/>
      </c>
      <c r="Z63" s="4">
        <f t="shared" si="47"/>
        <v>0</v>
      </c>
      <c r="AA63" s="4">
        <f t="shared" si="22"/>
        <v>0</v>
      </c>
      <c r="AB63" s="4" t="str">
        <f t="shared" si="23"/>
        <v/>
      </c>
      <c r="AC63" s="4" t="str">
        <f t="shared" si="48"/>
        <v/>
      </c>
      <c r="AD63" s="11">
        <f t="shared" si="32"/>
        <v>0</v>
      </c>
      <c r="AE63" s="4" t="str">
        <f t="shared" si="33"/>
        <v/>
      </c>
      <c r="AF63" s="4">
        <v>0</v>
      </c>
      <c r="AG63" s="4" t="str">
        <f t="shared" si="34"/>
        <v xml:space="preserve"> </v>
      </c>
      <c r="AH63" s="4" t="str">
        <f t="shared" si="49"/>
        <v xml:space="preserve">  </v>
      </c>
      <c r="AI63" s="4" t="str">
        <f t="shared" si="35"/>
        <v/>
      </c>
      <c r="AJ63" s="4" t="str">
        <f t="shared" si="25"/>
        <v/>
      </c>
      <c r="AO63" s="4" t="str">
        <f t="shared" si="26"/>
        <v/>
      </c>
      <c r="AP63" s="4" t="str">
        <f t="shared" si="27"/>
        <v/>
      </c>
      <c r="AQ63" s="4" t="str">
        <f t="shared" si="36"/>
        <v/>
      </c>
      <c r="AR63" s="4" t="str">
        <f t="shared" si="37"/>
        <v/>
      </c>
      <c r="AS63" s="4" t="str">
        <f t="shared" si="46"/>
        <v/>
      </c>
      <c r="AT63" s="4" t="str">
        <f t="shared" si="38"/>
        <v/>
      </c>
      <c r="AU63" s="4" t="str">
        <f t="shared" si="39"/>
        <v/>
      </c>
      <c r="AV63" s="4" t="str">
        <f t="shared" si="40"/>
        <v/>
      </c>
      <c r="AW63" s="4">
        <f t="shared" si="41"/>
        <v>0</v>
      </c>
      <c r="AX63" s="4" t="str">
        <f t="shared" si="42"/>
        <v>999:99.99</v>
      </c>
      <c r="AY63" s="4" t="str">
        <f t="shared" si="43"/>
        <v>999:99.99</v>
      </c>
      <c r="AZ63" s="4" t="str">
        <f t="shared" si="44"/>
        <v>999:99.99</v>
      </c>
      <c r="BA63" s="4" t="str">
        <f t="shared" si="45"/>
        <v>999:99.99</v>
      </c>
    </row>
    <row r="64" spans="1:53" ht="16.5" customHeight="1">
      <c r="A64" s="7" t="str">
        <f t="shared" si="17"/>
        <v/>
      </c>
      <c r="B64" s="34"/>
      <c r="C64" s="35"/>
      <c r="D64" s="70"/>
      <c r="E64" s="36"/>
      <c r="F64" s="36"/>
      <c r="G64" s="36"/>
      <c r="H64" s="36"/>
      <c r="I64" s="55"/>
      <c r="J64" s="44"/>
      <c r="K64" s="55"/>
      <c r="L64" s="44"/>
      <c r="M64" s="55"/>
      <c r="N64" s="44"/>
      <c r="O64" s="55"/>
      <c r="P64" s="96" t="str">
        <f t="shared" si="0"/>
        <v/>
      </c>
      <c r="Q64" s="7" t="str">
        <f>IF(B64="","",YEAR(申込書!$C$54)-YEAR(申込一覧表!B64))</f>
        <v/>
      </c>
      <c r="R64" s="11">
        <f t="shared" si="18"/>
        <v>0</v>
      </c>
      <c r="S64" s="11">
        <f t="shared" si="19"/>
        <v>0</v>
      </c>
      <c r="T64" s="11">
        <f t="shared" si="20"/>
        <v>0</v>
      </c>
      <c r="U64" s="4" t="str">
        <f t="shared" si="30"/>
        <v/>
      </c>
      <c r="V64" s="4" t="str">
        <f t="shared" si="31"/>
        <v/>
      </c>
      <c r="Z64" s="4">
        <f t="shared" si="47"/>
        <v>0</v>
      </c>
      <c r="AA64" s="4">
        <f t="shared" si="22"/>
        <v>0</v>
      </c>
      <c r="AB64" s="4" t="str">
        <f t="shared" si="23"/>
        <v/>
      </c>
      <c r="AC64" s="4" t="str">
        <f t="shared" si="48"/>
        <v/>
      </c>
      <c r="AD64" s="11">
        <f t="shared" si="32"/>
        <v>0</v>
      </c>
      <c r="AE64" s="4" t="str">
        <f t="shared" si="33"/>
        <v/>
      </c>
      <c r="AF64" s="4">
        <v>0</v>
      </c>
      <c r="AG64" s="4" t="str">
        <f t="shared" si="34"/>
        <v xml:space="preserve"> </v>
      </c>
      <c r="AH64" s="4" t="str">
        <f t="shared" si="49"/>
        <v xml:space="preserve">  </v>
      </c>
      <c r="AI64" s="4" t="str">
        <f t="shared" si="35"/>
        <v/>
      </c>
      <c r="AJ64" s="4" t="str">
        <f t="shared" si="25"/>
        <v/>
      </c>
      <c r="AO64" s="4" t="str">
        <f t="shared" si="26"/>
        <v/>
      </c>
      <c r="AP64" s="4" t="str">
        <f t="shared" si="27"/>
        <v/>
      </c>
      <c r="AQ64" s="4" t="str">
        <f t="shared" si="36"/>
        <v/>
      </c>
      <c r="AR64" s="4" t="str">
        <f t="shared" si="37"/>
        <v/>
      </c>
      <c r="AS64" s="4" t="str">
        <f t="shared" si="46"/>
        <v/>
      </c>
      <c r="AT64" s="4" t="str">
        <f t="shared" si="38"/>
        <v/>
      </c>
      <c r="AU64" s="4" t="str">
        <f t="shared" si="39"/>
        <v/>
      </c>
      <c r="AV64" s="4" t="str">
        <f t="shared" si="40"/>
        <v/>
      </c>
      <c r="AW64" s="4">
        <f t="shared" si="41"/>
        <v>0</v>
      </c>
      <c r="AX64" s="4" t="str">
        <f t="shared" si="42"/>
        <v>999:99.99</v>
      </c>
      <c r="AY64" s="4" t="str">
        <f t="shared" si="43"/>
        <v>999:99.99</v>
      </c>
      <c r="AZ64" s="4" t="str">
        <f t="shared" si="44"/>
        <v>999:99.99</v>
      </c>
      <c r="BA64" s="4" t="str">
        <f t="shared" si="45"/>
        <v>999:99.99</v>
      </c>
    </row>
    <row r="65" spans="1:53" ht="16.5" customHeight="1">
      <c r="A65" s="7" t="str">
        <f t="shared" si="17"/>
        <v/>
      </c>
      <c r="B65" s="34"/>
      <c r="C65" s="35"/>
      <c r="D65" s="70"/>
      <c r="E65" s="36"/>
      <c r="F65" s="36"/>
      <c r="G65" s="36"/>
      <c r="H65" s="36"/>
      <c r="I65" s="55"/>
      <c r="J65" s="44"/>
      <c r="K65" s="55"/>
      <c r="L65" s="44"/>
      <c r="M65" s="55"/>
      <c r="N65" s="44"/>
      <c r="O65" s="55"/>
      <c r="P65" s="96" t="str">
        <f t="shared" si="0"/>
        <v/>
      </c>
      <c r="Q65" s="7" t="str">
        <f>IF(B65="","",YEAR(申込書!$C$54)-YEAR(申込一覧表!B65))</f>
        <v/>
      </c>
      <c r="R65" s="11">
        <f t="shared" si="18"/>
        <v>0</v>
      </c>
      <c r="S65" s="11">
        <f t="shared" si="19"/>
        <v>0</v>
      </c>
      <c r="T65" s="11">
        <f t="shared" si="20"/>
        <v>0</v>
      </c>
      <c r="U65" s="4" t="str">
        <f t="shared" si="30"/>
        <v/>
      </c>
      <c r="V65" s="4" t="str">
        <f t="shared" si="31"/>
        <v/>
      </c>
      <c r="Z65" s="4">
        <f t="shared" si="47"/>
        <v>0</v>
      </c>
      <c r="AA65" s="4">
        <f t="shared" si="22"/>
        <v>0</v>
      </c>
      <c r="AB65" s="4" t="str">
        <f t="shared" si="23"/>
        <v/>
      </c>
      <c r="AC65" s="4" t="str">
        <f t="shared" si="48"/>
        <v/>
      </c>
      <c r="AD65" s="11">
        <f t="shared" si="32"/>
        <v>0</v>
      </c>
      <c r="AE65" s="4" t="str">
        <f t="shared" si="33"/>
        <v/>
      </c>
      <c r="AF65" s="4">
        <v>0</v>
      </c>
      <c r="AG65" s="4" t="str">
        <f t="shared" si="34"/>
        <v xml:space="preserve"> </v>
      </c>
      <c r="AH65" s="4" t="str">
        <f t="shared" si="49"/>
        <v xml:space="preserve">  </v>
      </c>
      <c r="AI65" s="4" t="str">
        <f t="shared" si="35"/>
        <v/>
      </c>
      <c r="AJ65" s="4" t="str">
        <f t="shared" si="25"/>
        <v/>
      </c>
      <c r="AO65" s="4" t="str">
        <f t="shared" si="26"/>
        <v/>
      </c>
      <c r="AP65" s="4" t="str">
        <f t="shared" si="27"/>
        <v/>
      </c>
      <c r="AQ65" s="4" t="str">
        <f t="shared" si="36"/>
        <v/>
      </c>
      <c r="AR65" s="4" t="str">
        <f t="shared" si="37"/>
        <v/>
      </c>
      <c r="AS65" s="4" t="str">
        <f t="shared" si="46"/>
        <v/>
      </c>
      <c r="AT65" s="4" t="str">
        <f t="shared" si="38"/>
        <v/>
      </c>
      <c r="AU65" s="4" t="str">
        <f t="shared" si="39"/>
        <v/>
      </c>
      <c r="AV65" s="4" t="str">
        <f t="shared" si="40"/>
        <v/>
      </c>
      <c r="AW65" s="4">
        <f t="shared" si="41"/>
        <v>0</v>
      </c>
      <c r="AX65" s="4" t="str">
        <f t="shared" si="42"/>
        <v>999:99.99</v>
      </c>
      <c r="AY65" s="4" t="str">
        <f t="shared" si="43"/>
        <v>999:99.99</v>
      </c>
      <c r="AZ65" s="4" t="str">
        <f t="shared" si="44"/>
        <v>999:99.99</v>
      </c>
      <c r="BA65" s="4" t="str">
        <f t="shared" si="45"/>
        <v>999:99.99</v>
      </c>
    </row>
    <row r="66" spans="1:53" ht="16.5" customHeight="1">
      <c r="A66" s="7" t="str">
        <f t="shared" ref="A66:A75" si="50">IF(B66="","",A65+1)</f>
        <v/>
      </c>
      <c r="B66" s="34"/>
      <c r="C66" s="35"/>
      <c r="D66" s="70"/>
      <c r="E66" s="36"/>
      <c r="F66" s="36"/>
      <c r="G66" s="36"/>
      <c r="H66" s="36"/>
      <c r="I66" s="55"/>
      <c r="J66" s="44"/>
      <c r="K66" s="55"/>
      <c r="L66" s="44"/>
      <c r="M66" s="55"/>
      <c r="N66" s="44"/>
      <c r="O66" s="55"/>
      <c r="P66" s="96" t="str">
        <f t="shared" si="0"/>
        <v/>
      </c>
      <c r="Q66" s="7" t="str">
        <f>IF(B66="","",YEAR(申込書!$C$54)-YEAR(申込一覧表!B66))</f>
        <v/>
      </c>
      <c r="R66" s="11">
        <f t="shared" si="18"/>
        <v>0</v>
      </c>
      <c r="S66" s="11">
        <f t="shared" si="19"/>
        <v>0</v>
      </c>
      <c r="T66" s="11">
        <f t="shared" si="20"/>
        <v>0</v>
      </c>
      <c r="U66" s="4" t="str">
        <f t="shared" ref="U66:U75" si="51">TRIM(E66)</f>
        <v/>
      </c>
      <c r="V66" s="4" t="str">
        <f t="shared" ref="V66:V75" si="52">TRIM(F66)</f>
        <v/>
      </c>
      <c r="Z66" s="4">
        <f t="shared" ref="Z66:Z75" si="53">LEN(U66)+LEN(V66)</f>
        <v>0</v>
      </c>
      <c r="AA66" s="4">
        <f t="shared" ref="AA66:AA75" si="54">AA65+IF(OR(AC66="",AD66=0),0,1)</f>
        <v>0</v>
      </c>
      <c r="AB66" s="4" t="str">
        <f t="shared" ref="AB66:AB75" si="55">IF(OR(AC66="",AD66=0),"",AA66)</f>
        <v/>
      </c>
      <c r="AC66" s="4" t="str">
        <f t="shared" ref="AC66:AC75" si="56">U66&amp;IF(OR(Z66&gt;4,Z66=0),"",REPT("  ",5-Z66))&amp;V66</f>
        <v/>
      </c>
      <c r="AD66" s="11">
        <f t="shared" ref="AD66:AD75" si="57">COUNTA(I66,K66,M66,O66)</f>
        <v>0</v>
      </c>
      <c r="AE66" s="4" t="str">
        <f t="shared" ref="AE66:AE75" si="58">IF(Q66="","",IF(Q66&lt;25,18,Q66-MOD(Q66,5)))</f>
        <v/>
      </c>
      <c r="AF66" s="4">
        <v>0</v>
      </c>
      <c r="AG66" s="4" t="str">
        <f t="shared" ref="AG66:AG75" si="59">G66&amp;" "&amp;H66</f>
        <v xml:space="preserve"> </v>
      </c>
      <c r="AH66" s="4" t="str">
        <f t="shared" ref="AH66:AH75" si="60">U66&amp;"  "&amp;V66</f>
        <v xml:space="preserve">  </v>
      </c>
      <c r="AI66" s="4" t="str">
        <f t="shared" ref="AI66:AI75" si="61">Q66</f>
        <v/>
      </c>
      <c r="AJ66" s="4" t="str">
        <f t="shared" ref="AJ66:AJ75" si="62">AB66</f>
        <v/>
      </c>
      <c r="AO66" s="4" t="str">
        <f t="shared" si="26"/>
        <v/>
      </c>
      <c r="AP66" s="4" t="str">
        <f t="shared" si="27"/>
        <v/>
      </c>
      <c r="AQ66" s="4" t="str">
        <f t="shared" si="36"/>
        <v/>
      </c>
      <c r="AR66" s="4" t="str">
        <f t="shared" si="37"/>
        <v/>
      </c>
      <c r="AS66" s="4" t="str">
        <f t="shared" ref="AS66:AS75" si="63">IF(I66="","",VALUE(LEFT(I66,3)))</f>
        <v/>
      </c>
      <c r="AT66" s="4" t="str">
        <f t="shared" ref="AT66:AT75" si="64">IF(K66="","",VALUE(LEFT(K66,3)))</f>
        <v/>
      </c>
      <c r="AU66" s="4" t="str">
        <f t="shared" ref="AU66:AU75" si="65">IF(M66="","",VALUE(LEFT(M66,3)))</f>
        <v/>
      </c>
      <c r="AV66" s="4" t="str">
        <f t="shared" ref="AV66:AV75" si="66">IF(O66="","",VALUE(LEFT(O66,3)))</f>
        <v/>
      </c>
      <c r="AW66" s="4">
        <f t="shared" ref="AW66:AW75" si="67">IF(C66="100歳",1,0)</f>
        <v>0</v>
      </c>
      <c r="AX66" s="4" t="str">
        <f t="shared" ref="AX66:AX75" si="68">IF(J66="","999:99.99"," "&amp;LEFT(RIGHT("  "&amp;TEXT(J66,"0.00"),7),2)&amp;":"&amp;RIGHT(TEXT(J66,"0.00"),5))</f>
        <v>999:99.99</v>
      </c>
      <c r="AY66" s="4" t="str">
        <f t="shared" ref="AY66:AY75" si="69">IF(L66="","999:99.99"," "&amp;LEFT(RIGHT("  "&amp;TEXT(L66,"0.00"),7),2)&amp;":"&amp;RIGHT(TEXT(L66,"0.00"),5))</f>
        <v>999:99.99</v>
      </c>
      <c r="AZ66" s="4" t="str">
        <f t="shared" ref="AZ66:AZ75" si="70">IF(N66="","999:99.99"," "&amp;LEFT(RIGHT("  "&amp;TEXT(N66,"0.00"),7),2)&amp;":"&amp;RIGHT(TEXT(N66,"0.00"),5))</f>
        <v>999:99.99</v>
      </c>
      <c r="BA66" s="4" t="str">
        <f t="shared" ref="BA66:BA75" si="71">IF(P66="","999:99.99"," "&amp;LEFT(RIGHT("  "&amp;TEXT(P66,"0.00"),7),2)&amp;":"&amp;RIGHT(TEXT(P66,"0.00"),5))</f>
        <v>999:99.99</v>
      </c>
    </row>
    <row r="67" spans="1:53" ht="16.5" customHeight="1">
      <c r="A67" s="7" t="str">
        <f t="shared" si="50"/>
        <v/>
      </c>
      <c r="B67" s="34"/>
      <c r="C67" s="35"/>
      <c r="D67" s="70"/>
      <c r="E67" s="36"/>
      <c r="F67" s="36"/>
      <c r="G67" s="36"/>
      <c r="H67" s="36"/>
      <c r="I67" s="55"/>
      <c r="J67" s="44"/>
      <c r="K67" s="55"/>
      <c r="L67" s="44"/>
      <c r="M67" s="55"/>
      <c r="N67" s="44"/>
      <c r="O67" s="55"/>
      <c r="P67" s="96" t="str">
        <f t="shared" si="0"/>
        <v/>
      </c>
      <c r="Q67" s="7" t="str">
        <f>IF(B67="","",YEAR(申込書!$C$54)-YEAR(申込一覧表!B67))</f>
        <v/>
      </c>
      <c r="R67" s="11">
        <f t="shared" si="18"/>
        <v>0</v>
      </c>
      <c r="S67" s="11">
        <f t="shared" si="19"/>
        <v>0</v>
      </c>
      <c r="T67" s="11">
        <f t="shared" si="20"/>
        <v>0</v>
      </c>
      <c r="U67" s="4" t="str">
        <f t="shared" si="51"/>
        <v/>
      </c>
      <c r="V67" s="4" t="str">
        <f t="shared" si="52"/>
        <v/>
      </c>
      <c r="Z67" s="4">
        <f t="shared" si="53"/>
        <v>0</v>
      </c>
      <c r="AA67" s="4">
        <f t="shared" si="54"/>
        <v>0</v>
      </c>
      <c r="AB67" s="4" t="str">
        <f t="shared" si="55"/>
        <v/>
      </c>
      <c r="AC67" s="4" t="str">
        <f t="shared" si="56"/>
        <v/>
      </c>
      <c r="AD67" s="11">
        <f t="shared" si="57"/>
        <v>0</v>
      </c>
      <c r="AE67" s="4" t="str">
        <f t="shared" si="58"/>
        <v/>
      </c>
      <c r="AF67" s="4">
        <v>0</v>
      </c>
      <c r="AG67" s="4" t="str">
        <f t="shared" si="59"/>
        <v xml:space="preserve"> </v>
      </c>
      <c r="AH67" s="4" t="str">
        <f t="shared" si="60"/>
        <v xml:space="preserve">  </v>
      </c>
      <c r="AI67" s="4" t="str">
        <f t="shared" si="61"/>
        <v/>
      </c>
      <c r="AJ67" s="4" t="str">
        <f t="shared" si="62"/>
        <v/>
      </c>
      <c r="AO67" s="4" t="str">
        <f t="shared" si="26"/>
        <v/>
      </c>
      <c r="AP67" s="4" t="str">
        <f t="shared" si="27"/>
        <v/>
      </c>
      <c r="AQ67" s="4" t="str">
        <f t="shared" si="36"/>
        <v/>
      </c>
      <c r="AR67" s="4" t="str">
        <f t="shared" si="37"/>
        <v/>
      </c>
      <c r="AS67" s="4" t="str">
        <f t="shared" si="63"/>
        <v/>
      </c>
      <c r="AT67" s="4" t="str">
        <f t="shared" si="64"/>
        <v/>
      </c>
      <c r="AU67" s="4" t="str">
        <f t="shared" si="65"/>
        <v/>
      </c>
      <c r="AV67" s="4" t="str">
        <f t="shared" si="66"/>
        <v/>
      </c>
      <c r="AW67" s="4">
        <f t="shared" si="67"/>
        <v>0</v>
      </c>
      <c r="AX67" s="4" t="str">
        <f t="shared" si="68"/>
        <v>999:99.99</v>
      </c>
      <c r="AY67" s="4" t="str">
        <f t="shared" si="69"/>
        <v>999:99.99</v>
      </c>
      <c r="AZ67" s="4" t="str">
        <f t="shared" si="70"/>
        <v>999:99.99</v>
      </c>
      <c r="BA67" s="4" t="str">
        <f t="shared" si="71"/>
        <v>999:99.99</v>
      </c>
    </row>
    <row r="68" spans="1:53" ht="16.5" customHeight="1">
      <c r="A68" s="7" t="str">
        <f t="shared" si="50"/>
        <v/>
      </c>
      <c r="B68" s="34"/>
      <c r="C68" s="35"/>
      <c r="D68" s="70"/>
      <c r="E68" s="36"/>
      <c r="F68" s="36"/>
      <c r="G68" s="36"/>
      <c r="H68" s="36"/>
      <c r="I68" s="55"/>
      <c r="J68" s="44"/>
      <c r="K68" s="55"/>
      <c r="L68" s="44"/>
      <c r="M68" s="55"/>
      <c r="N68" s="44"/>
      <c r="O68" s="55"/>
      <c r="P68" s="96" t="str">
        <f t="shared" si="0"/>
        <v/>
      </c>
      <c r="Q68" s="7" t="str">
        <f>IF(B68="","",YEAR(申込書!$C$54)-YEAR(申込一覧表!B68))</f>
        <v/>
      </c>
      <c r="R68" s="11">
        <f t="shared" si="18"/>
        <v>0</v>
      </c>
      <c r="S68" s="11">
        <f t="shared" si="19"/>
        <v>0</v>
      </c>
      <c r="T68" s="11">
        <f t="shared" si="20"/>
        <v>0</v>
      </c>
      <c r="U68" s="4" t="str">
        <f t="shared" si="51"/>
        <v/>
      </c>
      <c r="V68" s="4" t="str">
        <f t="shared" si="52"/>
        <v/>
      </c>
      <c r="Z68" s="4">
        <f t="shared" si="53"/>
        <v>0</v>
      </c>
      <c r="AA68" s="4">
        <f t="shared" si="54"/>
        <v>0</v>
      </c>
      <c r="AB68" s="4" t="str">
        <f t="shared" si="55"/>
        <v/>
      </c>
      <c r="AC68" s="4" t="str">
        <f t="shared" si="56"/>
        <v/>
      </c>
      <c r="AD68" s="11">
        <f t="shared" si="57"/>
        <v>0</v>
      </c>
      <c r="AE68" s="4" t="str">
        <f t="shared" si="58"/>
        <v/>
      </c>
      <c r="AF68" s="4">
        <v>0</v>
      </c>
      <c r="AG68" s="4" t="str">
        <f t="shared" si="59"/>
        <v xml:space="preserve"> </v>
      </c>
      <c r="AH68" s="4" t="str">
        <f t="shared" si="60"/>
        <v xml:space="preserve">  </v>
      </c>
      <c r="AI68" s="4" t="str">
        <f t="shared" si="61"/>
        <v/>
      </c>
      <c r="AJ68" s="4" t="str">
        <f t="shared" si="62"/>
        <v/>
      </c>
      <c r="AO68" s="4" t="str">
        <f t="shared" si="26"/>
        <v/>
      </c>
      <c r="AP68" s="4" t="str">
        <f t="shared" si="27"/>
        <v/>
      </c>
      <c r="AQ68" s="4" t="str">
        <f t="shared" si="36"/>
        <v/>
      </c>
      <c r="AR68" s="4" t="str">
        <f t="shared" si="37"/>
        <v/>
      </c>
      <c r="AS68" s="4" t="str">
        <f t="shared" si="63"/>
        <v/>
      </c>
      <c r="AT68" s="4" t="str">
        <f t="shared" si="64"/>
        <v/>
      </c>
      <c r="AU68" s="4" t="str">
        <f t="shared" si="65"/>
        <v/>
      </c>
      <c r="AV68" s="4" t="str">
        <f t="shared" si="66"/>
        <v/>
      </c>
      <c r="AW68" s="4">
        <f t="shared" si="67"/>
        <v>0</v>
      </c>
      <c r="AX68" s="4" t="str">
        <f t="shared" si="68"/>
        <v>999:99.99</v>
      </c>
      <c r="AY68" s="4" t="str">
        <f t="shared" si="69"/>
        <v>999:99.99</v>
      </c>
      <c r="AZ68" s="4" t="str">
        <f t="shared" si="70"/>
        <v>999:99.99</v>
      </c>
      <c r="BA68" s="4" t="str">
        <f t="shared" si="71"/>
        <v>999:99.99</v>
      </c>
    </row>
    <row r="69" spans="1:53" ht="16.5" customHeight="1">
      <c r="A69" s="7" t="str">
        <f t="shared" si="50"/>
        <v/>
      </c>
      <c r="B69" s="34"/>
      <c r="C69" s="35"/>
      <c r="D69" s="70"/>
      <c r="E69" s="36"/>
      <c r="F69" s="36"/>
      <c r="G69" s="36"/>
      <c r="H69" s="36"/>
      <c r="I69" s="55"/>
      <c r="J69" s="44"/>
      <c r="K69" s="55"/>
      <c r="L69" s="44"/>
      <c r="M69" s="55"/>
      <c r="N69" s="44"/>
      <c r="O69" s="55"/>
      <c r="P69" s="96" t="str">
        <f t="shared" si="0"/>
        <v/>
      </c>
      <c r="Q69" s="7" t="str">
        <f>IF(B69="","",YEAR(申込書!$C$54)-YEAR(申込一覧表!B69))</f>
        <v/>
      </c>
      <c r="R69" s="11">
        <f t="shared" si="18"/>
        <v>0</v>
      </c>
      <c r="S69" s="11">
        <f t="shared" si="19"/>
        <v>0</v>
      </c>
      <c r="T69" s="11">
        <f t="shared" si="20"/>
        <v>0</v>
      </c>
      <c r="U69" s="4" t="str">
        <f t="shared" si="51"/>
        <v/>
      </c>
      <c r="V69" s="4" t="str">
        <f t="shared" si="52"/>
        <v/>
      </c>
      <c r="Z69" s="4">
        <f t="shared" si="53"/>
        <v>0</v>
      </c>
      <c r="AA69" s="4">
        <f t="shared" si="54"/>
        <v>0</v>
      </c>
      <c r="AB69" s="4" t="str">
        <f t="shared" si="55"/>
        <v/>
      </c>
      <c r="AC69" s="4" t="str">
        <f t="shared" si="56"/>
        <v/>
      </c>
      <c r="AD69" s="11">
        <f t="shared" si="57"/>
        <v>0</v>
      </c>
      <c r="AE69" s="4" t="str">
        <f t="shared" si="58"/>
        <v/>
      </c>
      <c r="AF69" s="4">
        <v>0</v>
      </c>
      <c r="AG69" s="4" t="str">
        <f t="shared" si="59"/>
        <v xml:space="preserve"> </v>
      </c>
      <c r="AH69" s="4" t="str">
        <f t="shared" si="60"/>
        <v xml:space="preserve">  </v>
      </c>
      <c r="AI69" s="4" t="str">
        <f t="shared" si="61"/>
        <v/>
      </c>
      <c r="AJ69" s="4" t="str">
        <f t="shared" si="62"/>
        <v/>
      </c>
      <c r="AO69" s="4" t="str">
        <f t="shared" si="26"/>
        <v/>
      </c>
      <c r="AP69" s="4" t="str">
        <f t="shared" si="27"/>
        <v/>
      </c>
      <c r="AQ69" s="4" t="str">
        <f t="shared" si="36"/>
        <v/>
      </c>
      <c r="AR69" s="4" t="str">
        <f t="shared" si="37"/>
        <v/>
      </c>
      <c r="AS69" s="4" t="str">
        <f t="shared" si="63"/>
        <v/>
      </c>
      <c r="AT69" s="4" t="str">
        <f t="shared" si="64"/>
        <v/>
      </c>
      <c r="AU69" s="4" t="str">
        <f t="shared" si="65"/>
        <v/>
      </c>
      <c r="AV69" s="4" t="str">
        <f t="shared" si="66"/>
        <v/>
      </c>
      <c r="AW69" s="4">
        <f t="shared" si="67"/>
        <v>0</v>
      </c>
      <c r="AX69" s="4" t="str">
        <f t="shared" si="68"/>
        <v>999:99.99</v>
      </c>
      <c r="AY69" s="4" t="str">
        <f t="shared" si="69"/>
        <v>999:99.99</v>
      </c>
      <c r="AZ69" s="4" t="str">
        <f t="shared" si="70"/>
        <v>999:99.99</v>
      </c>
      <c r="BA69" s="4" t="str">
        <f t="shared" si="71"/>
        <v>999:99.99</v>
      </c>
    </row>
    <row r="70" spans="1:53" ht="16.5" customHeight="1">
      <c r="A70" s="7" t="str">
        <f t="shared" si="50"/>
        <v/>
      </c>
      <c r="B70" s="34"/>
      <c r="C70" s="35"/>
      <c r="D70" s="70"/>
      <c r="E70" s="36"/>
      <c r="F70" s="36"/>
      <c r="G70" s="36"/>
      <c r="H70" s="36"/>
      <c r="I70" s="55"/>
      <c r="J70" s="44"/>
      <c r="K70" s="55"/>
      <c r="L70" s="44"/>
      <c r="M70" s="55"/>
      <c r="N70" s="44"/>
      <c r="O70" s="55"/>
      <c r="P70" s="96" t="str">
        <f t="shared" ref="P70:P75" si="72">IF(O70=" 25m 60秒スイム",100,"")</f>
        <v/>
      </c>
      <c r="Q70" s="7" t="str">
        <f>IF(B70="","",YEAR(申込書!$C$54)-YEAR(申込一覧表!B70))</f>
        <v/>
      </c>
      <c r="R70" s="11">
        <f t="shared" si="18"/>
        <v>0</v>
      </c>
      <c r="S70" s="11">
        <f t="shared" si="19"/>
        <v>0</v>
      </c>
      <c r="T70" s="11">
        <f t="shared" si="20"/>
        <v>0</v>
      </c>
      <c r="U70" s="4" t="str">
        <f t="shared" si="51"/>
        <v/>
      </c>
      <c r="V70" s="4" t="str">
        <f t="shared" si="52"/>
        <v/>
      </c>
      <c r="Z70" s="4">
        <f t="shared" si="53"/>
        <v>0</v>
      </c>
      <c r="AA70" s="4">
        <f t="shared" si="54"/>
        <v>0</v>
      </c>
      <c r="AB70" s="4" t="str">
        <f t="shared" si="55"/>
        <v/>
      </c>
      <c r="AC70" s="4" t="str">
        <f t="shared" si="56"/>
        <v/>
      </c>
      <c r="AD70" s="11">
        <f t="shared" si="57"/>
        <v>0</v>
      </c>
      <c r="AE70" s="4" t="str">
        <f t="shared" si="58"/>
        <v/>
      </c>
      <c r="AF70" s="4">
        <v>0</v>
      </c>
      <c r="AG70" s="4" t="str">
        <f t="shared" si="59"/>
        <v xml:space="preserve"> </v>
      </c>
      <c r="AH70" s="4" t="str">
        <f t="shared" si="60"/>
        <v xml:space="preserve">  </v>
      </c>
      <c r="AI70" s="4" t="str">
        <f t="shared" si="61"/>
        <v/>
      </c>
      <c r="AJ70" s="4" t="str">
        <f t="shared" si="62"/>
        <v/>
      </c>
      <c r="AO70" s="4" t="str">
        <f t="shared" si="26"/>
        <v/>
      </c>
      <c r="AP70" s="4" t="str">
        <f t="shared" si="27"/>
        <v/>
      </c>
      <c r="AQ70" s="4" t="str">
        <f t="shared" ref="AQ70:AQ75" si="73">IF(M70="","",VLOOKUP(M70,$X$6:$Y$16,2,0))</f>
        <v/>
      </c>
      <c r="AR70" s="4" t="str">
        <f t="shared" ref="AR70:AR75" si="74">IF(O70="","",VLOOKUP(O70,$X$6:$Y$16,2,0))</f>
        <v/>
      </c>
      <c r="AS70" s="4" t="str">
        <f t="shared" si="63"/>
        <v/>
      </c>
      <c r="AT70" s="4" t="str">
        <f t="shared" si="64"/>
        <v/>
      </c>
      <c r="AU70" s="4" t="str">
        <f t="shared" si="65"/>
        <v/>
      </c>
      <c r="AV70" s="4" t="str">
        <f t="shared" si="66"/>
        <v/>
      </c>
      <c r="AW70" s="4">
        <f t="shared" si="67"/>
        <v>0</v>
      </c>
      <c r="AX70" s="4" t="str">
        <f t="shared" si="68"/>
        <v>999:99.99</v>
      </c>
      <c r="AY70" s="4" t="str">
        <f t="shared" si="69"/>
        <v>999:99.99</v>
      </c>
      <c r="AZ70" s="4" t="str">
        <f t="shared" si="70"/>
        <v>999:99.99</v>
      </c>
      <c r="BA70" s="4" t="str">
        <f t="shared" si="71"/>
        <v>999:99.99</v>
      </c>
    </row>
    <row r="71" spans="1:53" ht="16.5" customHeight="1">
      <c r="A71" s="7" t="str">
        <f t="shared" si="50"/>
        <v/>
      </c>
      <c r="B71" s="34"/>
      <c r="C71" s="35"/>
      <c r="D71" s="70"/>
      <c r="E71" s="36"/>
      <c r="F71" s="36"/>
      <c r="G71" s="36"/>
      <c r="H71" s="36"/>
      <c r="I71" s="55"/>
      <c r="J71" s="44"/>
      <c r="K71" s="55"/>
      <c r="L71" s="44"/>
      <c r="M71" s="55"/>
      <c r="N71" s="44"/>
      <c r="O71" s="55"/>
      <c r="P71" s="96" t="str">
        <f t="shared" si="72"/>
        <v/>
      </c>
      <c r="Q71" s="7" t="str">
        <f>IF(B71="","",YEAR(申込書!$C$54)-YEAR(申込一覧表!B71))</f>
        <v/>
      </c>
      <c r="R71" s="11">
        <f>IF(I71="",0,IF(OR(I71=K71,I71=M71),1,0))</f>
        <v>0</v>
      </c>
      <c r="S71" s="11">
        <f>IF(K71="",0,IF(OR(K71=J71,K71=M71),1,0))</f>
        <v>0</v>
      </c>
      <c r="T71" s="11">
        <f>IF(M71="",0,IF(OR(M71=J71,M71=K71),1,0))</f>
        <v>0</v>
      </c>
      <c r="U71" s="4" t="str">
        <f t="shared" si="51"/>
        <v/>
      </c>
      <c r="V71" s="4" t="str">
        <f t="shared" si="52"/>
        <v/>
      </c>
      <c r="Z71" s="4">
        <f t="shared" si="53"/>
        <v>0</v>
      </c>
      <c r="AA71" s="4">
        <f t="shared" si="54"/>
        <v>0</v>
      </c>
      <c r="AB71" s="4" t="str">
        <f t="shared" si="55"/>
        <v/>
      </c>
      <c r="AC71" s="4" t="str">
        <f t="shared" si="56"/>
        <v/>
      </c>
      <c r="AD71" s="11">
        <f t="shared" si="57"/>
        <v>0</v>
      </c>
      <c r="AE71" s="4" t="str">
        <f t="shared" si="58"/>
        <v/>
      </c>
      <c r="AF71" s="4">
        <v>0</v>
      </c>
      <c r="AG71" s="4" t="str">
        <f t="shared" si="59"/>
        <v xml:space="preserve"> </v>
      </c>
      <c r="AH71" s="4" t="str">
        <f t="shared" si="60"/>
        <v xml:space="preserve">  </v>
      </c>
      <c r="AI71" s="4" t="str">
        <f t="shared" si="61"/>
        <v/>
      </c>
      <c r="AJ71" s="4" t="str">
        <f t="shared" si="62"/>
        <v/>
      </c>
      <c r="AO71" s="4" t="str">
        <f t="shared" ref="AO71:AO134" si="75">IF(I71="","",VLOOKUP(I71,$X$6:$Y$24,2,0))</f>
        <v/>
      </c>
      <c r="AP71" s="4" t="str">
        <f t="shared" ref="AP71:AP134" si="76">IF(K71="","",VLOOKUP(K71,$X$7:$Y$24,2,0))</f>
        <v/>
      </c>
      <c r="AQ71" s="4" t="str">
        <f t="shared" si="73"/>
        <v/>
      </c>
      <c r="AR71" s="4" t="str">
        <f t="shared" si="74"/>
        <v/>
      </c>
      <c r="AS71" s="4" t="str">
        <f t="shared" si="63"/>
        <v/>
      </c>
      <c r="AT71" s="4" t="str">
        <f t="shared" si="64"/>
        <v/>
      </c>
      <c r="AU71" s="4" t="str">
        <f t="shared" si="65"/>
        <v/>
      </c>
      <c r="AV71" s="4" t="str">
        <f t="shared" si="66"/>
        <v/>
      </c>
      <c r="AW71" s="4">
        <f t="shared" si="67"/>
        <v>0</v>
      </c>
      <c r="AX71" s="4" t="str">
        <f t="shared" si="68"/>
        <v>999:99.99</v>
      </c>
      <c r="AY71" s="4" t="str">
        <f t="shared" si="69"/>
        <v>999:99.99</v>
      </c>
      <c r="AZ71" s="4" t="str">
        <f t="shared" si="70"/>
        <v>999:99.99</v>
      </c>
      <c r="BA71" s="4" t="str">
        <f t="shared" si="71"/>
        <v>999:99.99</v>
      </c>
    </row>
    <row r="72" spans="1:53" ht="16.5" customHeight="1">
      <c r="A72" s="7" t="str">
        <f t="shared" si="50"/>
        <v/>
      </c>
      <c r="B72" s="34"/>
      <c r="C72" s="35"/>
      <c r="D72" s="70"/>
      <c r="E72" s="36"/>
      <c r="F72" s="36"/>
      <c r="G72" s="36"/>
      <c r="H72" s="36"/>
      <c r="I72" s="55"/>
      <c r="J72" s="44"/>
      <c r="K72" s="55"/>
      <c r="L72" s="44"/>
      <c r="M72" s="55"/>
      <c r="N72" s="44"/>
      <c r="O72" s="55"/>
      <c r="P72" s="96" t="str">
        <f t="shared" si="72"/>
        <v/>
      </c>
      <c r="Q72" s="7" t="str">
        <f>IF(B72="","",YEAR(申込書!$C$54)-YEAR(申込一覧表!B72))</f>
        <v/>
      </c>
      <c r="R72" s="11">
        <f>IF(I72="",0,IF(OR(I72=K72,I72=M72),1,0))</f>
        <v>0</v>
      </c>
      <c r="S72" s="11">
        <f>IF(K72="",0,IF(OR(K72=J72,K72=M72),1,0))</f>
        <v>0</v>
      </c>
      <c r="T72" s="11">
        <f>IF(M72="",0,IF(OR(M72=J72,M72=K72),1,0))</f>
        <v>0</v>
      </c>
      <c r="U72" s="4" t="str">
        <f t="shared" si="51"/>
        <v/>
      </c>
      <c r="V72" s="4" t="str">
        <f t="shared" si="52"/>
        <v/>
      </c>
      <c r="Z72" s="4">
        <f t="shared" si="53"/>
        <v>0</v>
      </c>
      <c r="AA72" s="4">
        <f t="shared" si="54"/>
        <v>0</v>
      </c>
      <c r="AB72" s="4" t="str">
        <f t="shared" si="55"/>
        <v/>
      </c>
      <c r="AC72" s="4" t="str">
        <f t="shared" si="56"/>
        <v/>
      </c>
      <c r="AD72" s="11">
        <f t="shared" si="57"/>
        <v>0</v>
      </c>
      <c r="AE72" s="4" t="str">
        <f t="shared" si="58"/>
        <v/>
      </c>
      <c r="AF72" s="4">
        <v>0</v>
      </c>
      <c r="AG72" s="4" t="str">
        <f t="shared" si="59"/>
        <v xml:space="preserve"> </v>
      </c>
      <c r="AH72" s="4" t="str">
        <f t="shared" si="60"/>
        <v xml:space="preserve">  </v>
      </c>
      <c r="AI72" s="4" t="str">
        <f t="shared" si="61"/>
        <v/>
      </c>
      <c r="AJ72" s="4" t="str">
        <f t="shared" si="62"/>
        <v/>
      </c>
      <c r="AO72" s="4" t="str">
        <f t="shared" si="75"/>
        <v/>
      </c>
      <c r="AP72" s="4" t="str">
        <f t="shared" si="76"/>
        <v/>
      </c>
      <c r="AQ72" s="4" t="str">
        <f t="shared" si="73"/>
        <v/>
      </c>
      <c r="AR72" s="4" t="str">
        <f t="shared" si="74"/>
        <v/>
      </c>
      <c r="AS72" s="4" t="str">
        <f t="shared" si="63"/>
        <v/>
      </c>
      <c r="AT72" s="4" t="str">
        <f t="shared" si="64"/>
        <v/>
      </c>
      <c r="AU72" s="4" t="str">
        <f t="shared" si="65"/>
        <v/>
      </c>
      <c r="AV72" s="4" t="str">
        <f t="shared" si="66"/>
        <v/>
      </c>
      <c r="AW72" s="4">
        <f t="shared" si="67"/>
        <v>0</v>
      </c>
      <c r="AX72" s="4" t="str">
        <f t="shared" si="68"/>
        <v>999:99.99</v>
      </c>
      <c r="AY72" s="4" t="str">
        <f t="shared" si="69"/>
        <v>999:99.99</v>
      </c>
      <c r="AZ72" s="4" t="str">
        <f t="shared" si="70"/>
        <v>999:99.99</v>
      </c>
      <c r="BA72" s="4" t="str">
        <f t="shared" si="71"/>
        <v>999:99.99</v>
      </c>
    </row>
    <row r="73" spans="1:53" ht="16.5" customHeight="1">
      <c r="A73" s="7" t="str">
        <f t="shared" si="50"/>
        <v/>
      </c>
      <c r="B73" s="34"/>
      <c r="C73" s="35"/>
      <c r="D73" s="70"/>
      <c r="E73" s="36"/>
      <c r="F73" s="36"/>
      <c r="G73" s="36"/>
      <c r="H73" s="36"/>
      <c r="I73" s="55"/>
      <c r="J73" s="44"/>
      <c r="K73" s="55"/>
      <c r="L73" s="44"/>
      <c r="M73" s="55"/>
      <c r="N73" s="44"/>
      <c r="O73" s="55"/>
      <c r="P73" s="96" t="str">
        <f t="shared" si="72"/>
        <v/>
      </c>
      <c r="Q73" s="7" t="str">
        <f>IF(B73="","",YEAR(申込書!$C$54)-YEAR(申込一覧表!B73))</f>
        <v/>
      </c>
      <c r="R73" s="11">
        <f>IF(I73="",0,IF(OR(I73=K73,I73=M73),1,0))</f>
        <v>0</v>
      </c>
      <c r="S73" s="11">
        <f>IF(K73="",0,IF(OR(K73=J73,K73=M73),1,0))</f>
        <v>0</v>
      </c>
      <c r="T73" s="11">
        <f>IF(M73="",0,IF(OR(M73=J73,M73=K73),1,0))</f>
        <v>0</v>
      </c>
      <c r="U73" s="4" t="str">
        <f t="shared" si="51"/>
        <v/>
      </c>
      <c r="V73" s="4" t="str">
        <f t="shared" si="52"/>
        <v/>
      </c>
      <c r="Z73" s="4">
        <f t="shared" si="53"/>
        <v>0</v>
      </c>
      <c r="AA73" s="4">
        <f t="shared" si="54"/>
        <v>0</v>
      </c>
      <c r="AB73" s="4" t="str">
        <f t="shared" si="55"/>
        <v/>
      </c>
      <c r="AC73" s="4" t="str">
        <f t="shared" si="56"/>
        <v/>
      </c>
      <c r="AD73" s="11">
        <f t="shared" si="57"/>
        <v>0</v>
      </c>
      <c r="AE73" s="4" t="str">
        <f t="shared" si="58"/>
        <v/>
      </c>
      <c r="AF73" s="4">
        <v>0</v>
      </c>
      <c r="AG73" s="4" t="str">
        <f t="shared" si="59"/>
        <v xml:space="preserve"> </v>
      </c>
      <c r="AH73" s="4" t="str">
        <f t="shared" si="60"/>
        <v xml:space="preserve">  </v>
      </c>
      <c r="AI73" s="4" t="str">
        <f t="shared" si="61"/>
        <v/>
      </c>
      <c r="AJ73" s="4" t="str">
        <f t="shared" si="62"/>
        <v/>
      </c>
      <c r="AO73" s="4" t="str">
        <f t="shared" si="75"/>
        <v/>
      </c>
      <c r="AP73" s="4" t="str">
        <f t="shared" si="76"/>
        <v/>
      </c>
      <c r="AQ73" s="4" t="str">
        <f t="shared" si="73"/>
        <v/>
      </c>
      <c r="AR73" s="4" t="str">
        <f t="shared" si="74"/>
        <v/>
      </c>
      <c r="AS73" s="4" t="str">
        <f t="shared" si="63"/>
        <v/>
      </c>
      <c r="AT73" s="4" t="str">
        <f t="shared" si="64"/>
        <v/>
      </c>
      <c r="AU73" s="4" t="str">
        <f t="shared" si="65"/>
        <v/>
      </c>
      <c r="AV73" s="4" t="str">
        <f t="shared" si="66"/>
        <v/>
      </c>
      <c r="AW73" s="4">
        <f t="shared" si="67"/>
        <v>0</v>
      </c>
      <c r="AX73" s="4" t="str">
        <f t="shared" si="68"/>
        <v>999:99.99</v>
      </c>
      <c r="AY73" s="4" t="str">
        <f t="shared" si="69"/>
        <v>999:99.99</v>
      </c>
      <c r="AZ73" s="4" t="str">
        <f t="shared" si="70"/>
        <v>999:99.99</v>
      </c>
      <c r="BA73" s="4" t="str">
        <f t="shared" si="71"/>
        <v>999:99.99</v>
      </c>
    </row>
    <row r="74" spans="1:53" ht="16.5" customHeight="1">
      <c r="A74" s="7" t="str">
        <f t="shared" si="50"/>
        <v/>
      </c>
      <c r="B74" s="34"/>
      <c r="C74" s="35"/>
      <c r="D74" s="70"/>
      <c r="E74" s="36"/>
      <c r="F74" s="36"/>
      <c r="G74" s="36"/>
      <c r="H74" s="36"/>
      <c r="I74" s="55"/>
      <c r="J74" s="44"/>
      <c r="K74" s="55"/>
      <c r="L74" s="44"/>
      <c r="M74" s="55"/>
      <c r="N74" s="44"/>
      <c r="O74" s="55"/>
      <c r="P74" s="96" t="str">
        <f t="shared" si="72"/>
        <v/>
      </c>
      <c r="Q74" s="7" t="str">
        <f>IF(B74="","",YEAR(申込書!$C$54)-YEAR(申込一覧表!B74))</f>
        <v/>
      </c>
      <c r="R74" s="11">
        <f>IF(I74="",0,IF(OR(I74=K74,I74=M74),1,0))</f>
        <v>0</v>
      </c>
      <c r="S74" s="11">
        <f>IF(K74="",0,IF(OR(K74=J74,K74=M74),1,0))</f>
        <v>0</v>
      </c>
      <c r="T74" s="11">
        <f>IF(M74="",0,IF(OR(M74=J74,M74=K74),1,0))</f>
        <v>0</v>
      </c>
      <c r="U74" s="4" t="str">
        <f t="shared" si="51"/>
        <v/>
      </c>
      <c r="V74" s="4" t="str">
        <f t="shared" si="52"/>
        <v/>
      </c>
      <c r="Z74" s="4">
        <f t="shared" si="53"/>
        <v>0</v>
      </c>
      <c r="AA74" s="4">
        <f t="shared" si="54"/>
        <v>0</v>
      </c>
      <c r="AB74" s="4" t="str">
        <f t="shared" si="55"/>
        <v/>
      </c>
      <c r="AC74" s="4" t="str">
        <f t="shared" si="56"/>
        <v/>
      </c>
      <c r="AD74" s="11">
        <f t="shared" si="57"/>
        <v>0</v>
      </c>
      <c r="AE74" s="4" t="str">
        <f t="shared" si="58"/>
        <v/>
      </c>
      <c r="AF74" s="4">
        <v>0</v>
      </c>
      <c r="AG74" s="4" t="str">
        <f t="shared" si="59"/>
        <v xml:space="preserve"> </v>
      </c>
      <c r="AH74" s="4" t="str">
        <f t="shared" si="60"/>
        <v xml:space="preserve">  </v>
      </c>
      <c r="AI74" s="4" t="str">
        <f t="shared" si="61"/>
        <v/>
      </c>
      <c r="AJ74" s="4" t="str">
        <f t="shared" si="62"/>
        <v/>
      </c>
      <c r="AO74" s="4" t="str">
        <f t="shared" si="75"/>
        <v/>
      </c>
      <c r="AP74" s="4" t="str">
        <f t="shared" si="76"/>
        <v/>
      </c>
      <c r="AQ74" s="4" t="str">
        <f t="shared" si="73"/>
        <v/>
      </c>
      <c r="AR74" s="4" t="str">
        <f t="shared" si="74"/>
        <v/>
      </c>
      <c r="AS74" s="4" t="str">
        <f t="shared" si="63"/>
        <v/>
      </c>
      <c r="AT74" s="4" t="str">
        <f t="shared" si="64"/>
        <v/>
      </c>
      <c r="AU74" s="4" t="str">
        <f t="shared" si="65"/>
        <v/>
      </c>
      <c r="AV74" s="4" t="str">
        <f t="shared" si="66"/>
        <v/>
      </c>
      <c r="AW74" s="4">
        <f t="shared" si="67"/>
        <v>0</v>
      </c>
      <c r="AX74" s="4" t="str">
        <f t="shared" si="68"/>
        <v>999:99.99</v>
      </c>
      <c r="AY74" s="4" t="str">
        <f t="shared" si="69"/>
        <v>999:99.99</v>
      </c>
      <c r="AZ74" s="4" t="str">
        <f t="shared" si="70"/>
        <v>999:99.99</v>
      </c>
      <c r="BA74" s="4" t="str">
        <f t="shared" si="71"/>
        <v>999:99.99</v>
      </c>
    </row>
    <row r="75" spans="1:53" ht="16.5" customHeight="1">
      <c r="A75" s="7" t="str">
        <f t="shared" si="50"/>
        <v/>
      </c>
      <c r="B75" s="34"/>
      <c r="C75" s="35"/>
      <c r="D75" s="70"/>
      <c r="E75" s="36"/>
      <c r="F75" s="36"/>
      <c r="G75" s="36"/>
      <c r="H75" s="36"/>
      <c r="I75" s="55"/>
      <c r="J75" s="44"/>
      <c r="K75" s="55"/>
      <c r="L75" s="44"/>
      <c r="M75" s="55"/>
      <c r="N75" s="44"/>
      <c r="O75" s="55"/>
      <c r="P75" s="96" t="str">
        <f t="shared" si="72"/>
        <v/>
      </c>
      <c r="Q75" s="7" t="str">
        <f>IF(B75="","",YEAR(申込書!$C$54)-YEAR(申込一覧表!B75))</f>
        <v/>
      </c>
      <c r="R75" s="11">
        <f>IF(I75="",0,IF(OR(I75=K75,I75=M75),1,0))</f>
        <v>0</v>
      </c>
      <c r="S75" s="11">
        <f>IF(K75="",0,IF(OR(K75=J75,K75=M75),1,0))</f>
        <v>0</v>
      </c>
      <c r="T75" s="11">
        <f>IF(M75="",0,IF(OR(M75=J75,M75=K75),1,0))</f>
        <v>0</v>
      </c>
      <c r="U75" s="4" t="str">
        <f t="shared" si="51"/>
        <v/>
      </c>
      <c r="V75" s="4" t="str">
        <f t="shared" si="52"/>
        <v/>
      </c>
      <c r="Z75" s="4">
        <f t="shared" si="53"/>
        <v>0</v>
      </c>
      <c r="AA75" s="4">
        <f t="shared" si="54"/>
        <v>0</v>
      </c>
      <c r="AB75" s="4" t="str">
        <f t="shared" si="55"/>
        <v/>
      </c>
      <c r="AC75" s="4" t="str">
        <f t="shared" si="56"/>
        <v/>
      </c>
      <c r="AD75" s="11">
        <f t="shared" si="57"/>
        <v>0</v>
      </c>
      <c r="AE75" s="4" t="str">
        <f t="shared" si="58"/>
        <v/>
      </c>
      <c r="AF75" s="4">
        <v>0</v>
      </c>
      <c r="AG75" s="4" t="str">
        <f t="shared" si="59"/>
        <v xml:space="preserve"> </v>
      </c>
      <c r="AH75" s="4" t="str">
        <f t="shared" si="60"/>
        <v xml:space="preserve">  </v>
      </c>
      <c r="AI75" s="4" t="str">
        <f t="shared" si="61"/>
        <v/>
      </c>
      <c r="AJ75" s="4" t="str">
        <f t="shared" si="62"/>
        <v/>
      </c>
      <c r="AO75" s="4" t="str">
        <f t="shared" si="75"/>
        <v/>
      </c>
      <c r="AP75" s="4" t="str">
        <f t="shared" si="76"/>
        <v/>
      </c>
      <c r="AQ75" s="4" t="str">
        <f t="shared" si="73"/>
        <v/>
      </c>
      <c r="AR75" s="4" t="str">
        <f t="shared" si="74"/>
        <v/>
      </c>
      <c r="AS75" s="4" t="str">
        <f t="shared" si="63"/>
        <v/>
      </c>
      <c r="AT75" s="4" t="str">
        <f t="shared" si="64"/>
        <v/>
      </c>
      <c r="AU75" s="4" t="str">
        <f t="shared" si="65"/>
        <v/>
      </c>
      <c r="AV75" s="4" t="str">
        <f t="shared" si="66"/>
        <v/>
      </c>
      <c r="AW75" s="4">
        <f t="shared" si="67"/>
        <v>0</v>
      </c>
      <c r="AX75" s="4" t="str">
        <f t="shared" si="68"/>
        <v>999:99.99</v>
      </c>
      <c r="AY75" s="4" t="str">
        <f t="shared" si="69"/>
        <v>999:99.99</v>
      </c>
      <c r="AZ75" s="4" t="str">
        <f t="shared" si="70"/>
        <v>999:99.99</v>
      </c>
      <c r="BA75" s="4" t="str">
        <f t="shared" si="71"/>
        <v>999:99.99</v>
      </c>
    </row>
    <row r="76" spans="1:53" ht="16.5" customHeight="1">
      <c r="A76" s="3"/>
      <c r="B76" s="1"/>
      <c r="C76" s="1"/>
      <c r="D76" s="1"/>
      <c r="E76" s="1"/>
      <c r="F76" s="1"/>
      <c r="G76" s="1"/>
      <c r="H76" s="1"/>
      <c r="R76" s="11"/>
      <c r="S76" s="11"/>
      <c r="T76" s="11"/>
      <c r="AA76" s="4">
        <f>AA65+IF(OR(AC76="",AD76=0),0,1)</f>
        <v>0</v>
      </c>
      <c r="AB76" s="4" t="str">
        <f t="shared" si="23"/>
        <v/>
      </c>
      <c r="AD76" s="11">
        <f>70-COUNTIF(AD6:AD75,0)</f>
        <v>0</v>
      </c>
      <c r="AE76" s="4">
        <f>COUNTIF(I6:I75,"登録者リレー用")</f>
        <v>0</v>
      </c>
      <c r="AF76" s="11">
        <f>AD76-AE76</f>
        <v>0</v>
      </c>
      <c r="AP76" s="4" t="str">
        <f t="shared" si="76"/>
        <v/>
      </c>
    </row>
    <row r="77" spans="1:53" ht="16.5" customHeight="1">
      <c r="A77" s="2" t="s">
        <v>40</v>
      </c>
      <c r="I77" s="43" t="s">
        <v>79</v>
      </c>
      <c r="J77" s="7" t="s">
        <v>22</v>
      </c>
      <c r="K77" s="43" t="s">
        <v>79</v>
      </c>
      <c r="L77" s="7" t="s">
        <v>22</v>
      </c>
      <c r="M77" s="43" t="s">
        <v>79</v>
      </c>
      <c r="N77" s="7" t="s">
        <v>22</v>
      </c>
      <c r="O77" s="43" t="s">
        <v>79</v>
      </c>
      <c r="P77" s="7" t="s">
        <v>22</v>
      </c>
      <c r="R77" s="11"/>
      <c r="S77" s="11"/>
      <c r="T77" s="11"/>
      <c r="AA77" s="4">
        <f t="shared" ref="AA77:AA137" si="77">AA76+IF(OR(AC77="",AD77=0),0,1)</f>
        <v>0</v>
      </c>
      <c r="AB77" s="4" t="str">
        <f t="shared" ref="AB77:AB137" si="78">IF(OR(AC77="",AD77=0),"",AA77)</f>
        <v/>
      </c>
      <c r="AD77" s="11">
        <f>SUM(AD6:AD75)</f>
        <v>0</v>
      </c>
      <c r="AE77" s="4">
        <f>COUNTIF(I6:I75,"登録者リレー用")</f>
        <v>0</v>
      </c>
      <c r="AF77" s="11">
        <f>AD77-AE77</f>
        <v>0</v>
      </c>
    </row>
    <row r="78" spans="1:53" ht="16.5" customHeight="1">
      <c r="A78" s="7" t="str">
        <f>IF(B78="","",1)</f>
        <v/>
      </c>
      <c r="B78" s="83"/>
      <c r="C78" s="84"/>
      <c r="D78" s="85"/>
      <c r="E78" s="86"/>
      <c r="F78" s="86"/>
      <c r="G78" s="86"/>
      <c r="H78" s="86"/>
      <c r="I78" s="87"/>
      <c r="J78" s="82"/>
      <c r="K78" s="87"/>
      <c r="L78" s="82"/>
      <c r="M78" s="87"/>
      <c r="N78" s="82"/>
      <c r="O78" s="87"/>
      <c r="P78" s="95" t="str">
        <f t="shared" ref="P78:P108" si="79">IF(O78=" 25m 60秒スイム",100,"")</f>
        <v/>
      </c>
      <c r="Q78" s="7" t="str">
        <f>IF(B78="","",YEAR(申込書!$C$54)-YEAR(申込一覧表!B78))</f>
        <v/>
      </c>
      <c r="R78" s="11">
        <f t="shared" ref="R78:R139" si="80">IF(I78="",0,IF(OR(I78=K78,I78=M78),1,0))</f>
        <v>0</v>
      </c>
      <c r="S78" s="11">
        <f t="shared" ref="S78:S139" si="81">IF(K78="",0,IF(OR(K78=J78,K78=M78),1,0))</f>
        <v>0</v>
      </c>
      <c r="T78" s="11">
        <f t="shared" ref="T78:T139" si="82">IF(M78="",0,IF(OR(M78=J78,M78=K78),1,0))</f>
        <v>0</v>
      </c>
      <c r="U78" s="4" t="str">
        <f t="shared" ref="U78:U109" si="83">TRIM(E78)</f>
        <v/>
      </c>
      <c r="V78" s="4" t="str">
        <f t="shared" ref="V78:V109" si="84">TRIM(F78)</f>
        <v/>
      </c>
      <c r="Z78" s="4">
        <f t="shared" ref="Z78:Z116" si="85">LEN(U78)+LEN(V78)</f>
        <v>0</v>
      </c>
      <c r="AA78" s="4">
        <f t="shared" si="77"/>
        <v>0</v>
      </c>
      <c r="AB78" s="4" t="str">
        <f t="shared" si="78"/>
        <v/>
      </c>
      <c r="AC78" s="4" t="str">
        <f t="shared" ref="AC78:AC116" si="86">U78&amp;IF(OR(Z78&gt;4,Z78=0),"",REPT("  ",5-Z78))&amp;V78</f>
        <v/>
      </c>
      <c r="AD78" s="11">
        <f t="shared" ref="AD78:AD109" si="87">COUNTA(I78,K78,M78,O78)</f>
        <v>0</v>
      </c>
      <c r="AE78" s="4" t="str">
        <f t="shared" ref="AE78:AE109" si="88">IF(Q78="","",IF(Q78&lt;25,18,Q78-MOD(Q78,5)))</f>
        <v/>
      </c>
      <c r="AF78" s="4">
        <v>5</v>
      </c>
      <c r="AG78" s="4" t="str">
        <f t="shared" ref="AG78:AG109" si="89">G78&amp;" "&amp;H78</f>
        <v xml:space="preserve"> </v>
      </c>
      <c r="AH78" s="4" t="str">
        <f t="shared" ref="AH78:AH116" si="90">U78&amp;"  "&amp;V78</f>
        <v xml:space="preserve">  </v>
      </c>
      <c r="AI78" s="4" t="str">
        <f t="shared" ref="AI78:AI109" si="91">Q78</f>
        <v/>
      </c>
      <c r="AJ78" s="4" t="str">
        <f t="shared" si="25"/>
        <v/>
      </c>
      <c r="AO78" s="4" t="str">
        <f t="shared" si="75"/>
        <v/>
      </c>
      <c r="AP78" s="4" t="str">
        <f t="shared" si="76"/>
        <v/>
      </c>
      <c r="AQ78" s="4" t="str">
        <f t="shared" ref="AQ78:AQ109" si="92">IF(M78="","",VLOOKUP(M78,$X$6:$Y$16,2,0))</f>
        <v/>
      </c>
      <c r="AR78" s="4" t="str">
        <f t="shared" ref="AR78:AR109" si="93">IF(O78="","",VLOOKUP(O78,$X$6:$Y$16,2,0))</f>
        <v/>
      </c>
      <c r="AS78" s="4" t="str">
        <f>IF(I78="","",VALUE(LEFT(I78,3)))</f>
        <v/>
      </c>
      <c r="AT78" s="4" t="str">
        <f t="shared" ref="AT78:AT116" si="94">IF(K78="","",VALUE(LEFT(K78,3)))</f>
        <v/>
      </c>
      <c r="AU78" s="4" t="str">
        <f t="shared" ref="AU78:AU116" si="95">IF(M78="","",VALUE(LEFT(M78,3)))</f>
        <v/>
      </c>
      <c r="AV78" s="4" t="str">
        <f t="shared" ref="AV78:AV116" si="96">IF(O78="","",VALUE(LEFT(O78,3)))</f>
        <v/>
      </c>
      <c r="AW78" s="4">
        <f t="shared" ref="AW78:AW116" si="97">IF(C78="100歳",1,0)</f>
        <v>0</v>
      </c>
      <c r="AX78" s="4" t="str">
        <f t="shared" ref="AX78:AX116" si="98">IF(J78="","999:99.99"," "&amp;LEFT(RIGHT("  "&amp;TEXT(J78,"0.00"),7),2)&amp;":"&amp;RIGHT(TEXT(J78,"0.00"),5))</f>
        <v>999:99.99</v>
      </c>
      <c r="AY78" s="4" t="str">
        <f t="shared" ref="AY78:AY116" si="99">IF(L78="","999:99.99"," "&amp;LEFT(RIGHT("  "&amp;TEXT(L78,"0.00"),7),2)&amp;":"&amp;RIGHT(TEXT(L78,"0.00"),5))</f>
        <v>999:99.99</v>
      </c>
      <c r="AZ78" s="4" t="str">
        <f t="shared" ref="AZ78:AZ116" si="100">IF(N78="","999:99.99"," "&amp;LEFT(RIGHT("  "&amp;TEXT(N78,"0.00"),7),2)&amp;":"&amp;RIGHT(TEXT(N78,"0.00"),5))</f>
        <v>999:99.99</v>
      </c>
      <c r="BA78" s="4" t="str">
        <f t="shared" ref="BA78:BA116" si="101">IF(P78="","999:99.99"," "&amp;LEFT(RIGHT("  "&amp;TEXT(P78,"0.00"),7),2)&amp;":"&amp;RIGHT(TEXT(P78,"0.00"),5))</f>
        <v>999:99.99</v>
      </c>
    </row>
    <row r="79" spans="1:53" ht="16.5" customHeight="1">
      <c r="A79" s="7" t="str">
        <f t="shared" ref="A79:A137" si="102">IF(B79="","",A78+1)</f>
        <v/>
      </c>
      <c r="B79" s="83"/>
      <c r="C79" s="84"/>
      <c r="D79" s="85"/>
      <c r="E79" s="86"/>
      <c r="F79" s="86"/>
      <c r="G79" s="86"/>
      <c r="H79" s="86"/>
      <c r="I79" s="87"/>
      <c r="J79" s="82"/>
      <c r="K79" s="87"/>
      <c r="L79" s="82"/>
      <c r="M79" s="87"/>
      <c r="N79" s="82"/>
      <c r="O79" s="87"/>
      <c r="P79" s="95" t="str">
        <f t="shared" si="79"/>
        <v/>
      </c>
      <c r="Q79" s="7" t="str">
        <f>IF(B79="","",YEAR(申込書!$C$54)-YEAR(申込一覧表!B79))</f>
        <v/>
      </c>
      <c r="R79" s="11">
        <f t="shared" si="80"/>
        <v>0</v>
      </c>
      <c r="S79" s="11">
        <f t="shared" si="81"/>
        <v>0</v>
      </c>
      <c r="T79" s="11">
        <f t="shared" si="82"/>
        <v>0</v>
      </c>
      <c r="U79" s="4" t="str">
        <f t="shared" si="83"/>
        <v/>
      </c>
      <c r="V79" s="4" t="str">
        <f t="shared" si="84"/>
        <v/>
      </c>
      <c r="Z79" s="4">
        <f t="shared" si="85"/>
        <v>0</v>
      </c>
      <c r="AA79" s="4">
        <f t="shared" si="77"/>
        <v>0</v>
      </c>
      <c r="AB79" s="4" t="str">
        <f t="shared" si="78"/>
        <v/>
      </c>
      <c r="AC79" s="4" t="str">
        <f t="shared" si="86"/>
        <v/>
      </c>
      <c r="AD79" s="11">
        <f t="shared" si="87"/>
        <v>0</v>
      </c>
      <c r="AE79" s="4" t="str">
        <f t="shared" si="88"/>
        <v/>
      </c>
      <c r="AF79" s="4">
        <v>5</v>
      </c>
      <c r="AG79" s="4" t="str">
        <f t="shared" si="89"/>
        <v xml:space="preserve"> </v>
      </c>
      <c r="AH79" s="4" t="str">
        <f t="shared" si="90"/>
        <v xml:space="preserve">  </v>
      </c>
      <c r="AI79" s="4" t="str">
        <f t="shared" si="91"/>
        <v/>
      </c>
      <c r="AJ79" s="4" t="str">
        <f t="shared" si="25"/>
        <v/>
      </c>
      <c r="AO79" s="4" t="str">
        <f t="shared" si="75"/>
        <v/>
      </c>
      <c r="AP79" s="4" t="str">
        <f t="shared" si="76"/>
        <v/>
      </c>
      <c r="AQ79" s="4" t="str">
        <f t="shared" si="92"/>
        <v/>
      </c>
      <c r="AR79" s="4" t="str">
        <f t="shared" si="93"/>
        <v/>
      </c>
      <c r="AS79" s="4" t="str">
        <f>IF(I79="","",VALUE(LEFT(I79,3)))</f>
        <v/>
      </c>
      <c r="AT79" s="4" t="str">
        <f t="shared" si="94"/>
        <v/>
      </c>
      <c r="AU79" s="4" t="str">
        <f t="shared" si="95"/>
        <v/>
      </c>
      <c r="AV79" s="4" t="str">
        <f t="shared" si="96"/>
        <v/>
      </c>
      <c r="AW79" s="4">
        <f t="shared" si="97"/>
        <v>0</v>
      </c>
      <c r="AX79" s="4" t="str">
        <f t="shared" si="98"/>
        <v>999:99.99</v>
      </c>
      <c r="AY79" s="4" t="str">
        <f t="shared" si="99"/>
        <v>999:99.99</v>
      </c>
      <c r="AZ79" s="4" t="str">
        <f t="shared" si="100"/>
        <v>999:99.99</v>
      </c>
      <c r="BA79" s="4" t="str">
        <f t="shared" si="101"/>
        <v>999:99.99</v>
      </c>
    </row>
    <row r="80" spans="1:53" ht="16.5" customHeight="1">
      <c r="A80" s="7" t="str">
        <f t="shared" si="102"/>
        <v/>
      </c>
      <c r="B80" s="83"/>
      <c r="C80" s="84"/>
      <c r="D80" s="85"/>
      <c r="E80" s="86"/>
      <c r="F80" s="86"/>
      <c r="G80" s="86"/>
      <c r="H80" s="86"/>
      <c r="I80" s="87"/>
      <c r="J80" s="82"/>
      <c r="K80" s="87"/>
      <c r="L80" s="82"/>
      <c r="M80" s="87"/>
      <c r="N80" s="82"/>
      <c r="O80" s="87"/>
      <c r="P80" s="95" t="str">
        <f t="shared" si="79"/>
        <v/>
      </c>
      <c r="Q80" s="7" t="str">
        <f>IF(B80="","",YEAR(申込書!$C$54)-YEAR(申込一覧表!B80))</f>
        <v/>
      </c>
      <c r="R80" s="11">
        <f t="shared" si="80"/>
        <v>0</v>
      </c>
      <c r="S80" s="11">
        <f t="shared" si="81"/>
        <v>0</v>
      </c>
      <c r="T80" s="11">
        <f t="shared" si="82"/>
        <v>0</v>
      </c>
      <c r="U80" s="4" t="str">
        <f t="shared" si="83"/>
        <v/>
      </c>
      <c r="V80" s="4" t="str">
        <f t="shared" si="84"/>
        <v/>
      </c>
      <c r="Z80" s="4">
        <f t="shared" si="85"/>
        <v>0</v>
      </c>
      <c r="AA80" s="4">
        <f t="shared" si="77"/>
        <v>0</v>
      </c>
      <c r="AB80" s="4" t="str">
        <f t="shared" si="78"/>
        <v/>
      </c>
      <c r="AC80" s="4" t="str">
        <f t="shared" si="86"/>
        <v/>
      </c>
      <c r="AD80" s="11">
        <f t="shared" si="87"/>
        <v>0</v>
      </c>
      <c r="AE80" s="4" t="str">
        <f t="shared" si="88"/>
        <v/>
      </c>
      <c r="AF80" s="4">
        <v>5</v>
      </c>
      <c r="AG80" s="4" t="str">
        <f t="shared" si="89"/>
        <v xml:space="preserve"> </v>
      </c>
      <c r="AH80" s="4" t="str">
        <f t="shared" si="90"/>
        <v xml:space="preserve">  </v>
      </c>
      <c r="AI80" s="4" t="str">
        <f t="shared" si="91"/>
        <v/>
      </c>
      <c r="AJ80" s="4" t="str">
        <f t="shared" si="25"/>
        <v/>
      </c>
      <c r="AO80" s="4" t="str">
        <f t="shared" si="75"/>
        <v/>
      </c>
      <c r="AP80" s="4" t="str">
        <f t="shared" si="76"/>
        <v/>
      </c>
      <c r="AQ80" s="4" t="str">
        <f t="shared" si="92"/>
        <v/>
      </c>
      <c r="AR80" s="4" t="str">
        <f t="shared" si="93"/>
        <v/>
      </c>
      <c r="AS80" s="4" t="str">
        <f t="shared" ref="AS80:AS116" si="103">IF(I80="","",VALUE(LEFT(I80,3)))</f>
        <v/>
      </c>
      <c r="AT80" s="4" t="str">
        <f t="shared" si="94"/>
        <v/>
      </c>
      <c r="AU80" s="4" t="str">
        <f t="shared" si="95"/>
        <v/>
      </c>
      <c r="AV80" s="4" t="str">
        <f t="shared" si="96"/>
        <v/>
      </c>
      <c r="AW80" s="4">
        <f t="shared" si="97"/>
        <v>0</v>
      </c>
      <c r="AX80" s="4" t="str">
        <f t="shared" si="98"/>
        <v>999:99.99</v>
      </c>
      <c r="AY80" s="4" t="str">
        <f t="shared" si="99"/>
        <v>999:99.99</v>
      </c>
      <c r="AZ80" s="4" t="str">
        <f t="shared" si="100"/>
        <v>999:99.99</v>
      </c>
      <c r="BA80" s="4" t="str">
        <f t="shared" si="101"/>
        <v>999:99.99</v>
      </c>
    </row>
    <row r="81" spans="1:53" ht="16.5" customHeight="1">
      <c r="A81" s="7" t="str">
        <f t="shared" si="102"/>
        <v/>
      </c>
      <c r="B81" s="83"/>
      <c r="C81" s="84"/>
      <c r="D81" s="85"/>
      <c r="E81" s="86"/>
      <c r="F81" s="86"/>
      <c r="G81" s="86"/>
      <c r="H81" s="86"/>
      <c r="I81" s="87"/>
      <c r="J81" s="82"/>
      <c r="K81" s="87"/>
      <c r="L81" s="82"/>
      <c r="M81" s="87"/>
      <c r="N81" s="82"/>
      <c r="O81" s="87"/>
      <c r="P81" s="95" t="str">
        <f t="shared" si="79"/>
        <v/>
      </c>
      <c r="Q81" s="7" t="str">
        <f>IF(B81="","",YEAR(申込書!$C$54)-YEAR(申込一覧表!B81))</f>
        <v/>
      </c>
      <c r="R81" s="11">
        <f t="shared" si="80"/>
        <v>0</v>
      </c>
      <c r="S81" s="11">
        <f t="shared" si="81"/>
        <v>0</v>
      </c>
      <c r="T81" s="11">
        <f t="shared" si="82"/>
        <v>0</v>
      </c>
      <c r="U81" s="4" t="str">
        <f t="shared" si="83"/>
        <v/>
      </c>
      <c r="V81" s="4" t="str">
        <f t="shared" si="84"/>
        <v/>
      </c>
      <c r="Z81" s="4">
        <f t="shared" si="85"/>
        <v>0</v>
      </c>
      <c r="AA81" s="4">
        <f t="shared" si="77"/>
        <v>0</v>
      </c>
      <c r="AB81" s="4" t="str">
        <f t="shared" si="78"/>
        <v/>
      </c>
      <c r="AC81" s="4" t="str">
        <f t="shared" si="86"/>
        <v/>
      </c>
      <c r="AD81" s="11">
        <f t="shared" si="87"/>
        <v>0</v>
      </c>
      <c r="AE81" s="4" t="str">
        <f t="shared" si="88"/>
        <v/>
      </c>
      <c r="AF81" s="4">
        <v>5</v>
      </c>
      <c r="AG81" s="4" t="str">
        <f t="shared" si="89"/>
        <v xml:space="preserve"> </v>
      </c>
      <c r="AH81" s="4" t="str">
        <f t="shared" si="90"/>
        <v xml:space="preserve">  </v>
      </c>
      <c r="AI81" s="4" t="str">
        <f t="shared" si="91"/>
        <v/>
      </c>
      <c r="AJ81" s="4" t="str">
        <f t="shared" ref="AJ81:AJ137" si="104">AB81</f>
        <v/>
      </c>
      <c r="AO81" s="4" t="str">
        <f t="shared" si="75"/>
        <v/>
      </c>
      <c r="AP81" s="4" t="str">
        <f t="shared" si="76"/>
        <v/>
      </c>
      <c r="AQ81" s="4" t="str">
        <f t="shared" si="92"/>
        <v/>
      </c>
      <c r="AR81" s="4" t="str">
        <f t="shared" si="93"/>
        <v/>
      </c>
      <c r="AS81" s="4" t="str">
        <f t="shared" si="103"/>
        <v/>
      </c>
      <c r="AT81" s="4" t="str">
        <f t="shared" si="94"/>
        <v/>
      </c>
      <c r="AU81" s="4" t="str">
        <f t="shared" si="95"/>
        <v/>
      </c>
      <c r="AV81" s="4" t="str">
        <f t="shared" si="96"/>
        <v/>
      </c>
      <c r="AW81" s="4">
        <f t="shared" si="97"/>
        <v>0</v>
      </c>
      <c r="AX81" s="4" t="str">
        <f t="shared" si="98"/>
        <v>999:99.99</v>
      </c>
      <c r="AY81" s="4" t="str">
        <f t="shared" si="99"/>
        <v>999:99.99</v>
      </c>
      <c r="AZ81" s="4" t="str">
        <f t="shared" si="100"/>
        <v>999:99.99</v>
      </c>
      <c r="BA81" s="4" t="str">
        <f t="shared" si="101"/>
        <v>999:99.99</v>
      </c>
    </row>
    <row r="82" spans="1:53" ht="16.5" customHeight="1">
      <c r="A82" s="7" t="str">
        <f t="shared" si="102"/>
        <v/>
      </c>
      <c r="B82" s="83"/>
      <c r="C82" s="84"/>
      <c r="D82" s="85"/>
      <c r="E82" s="86"/>
      <c r="F82" s="86"/>
      <c r="G82" s="86"/>
      <c r="H82" s="86"/>
      <c r="I82" s="87"/>
      <c r="J82" s="82"/>
      <c r="K82" s="87"/>
      <c r="L82" s="82"/>
      <c r="M82" s="87"/>
      <c r="N82" s="82"/>
      <c r="O82" s="87"/>
      <c r="P82" s="95" t="str">
        <f t="shared" si="79"/>
        <v/>
      </c>
      <c r="Q82" s="7" t="str">
        <f>IF(B82="","",YEAR(申込書!$C$54)-YEAR(申込一覧表!B82))</f>
        <v/>
      </c>
      <c r="R82" s="11">
        <f t="shared" si="80"/>
        <v>0</v>
      </c>
      <c r="S82" s="11">
        <f t="shared" si="81"/>
        <v>0</v>
      </c>
      <c r="T82" s="11">
        <f t="shared" si="82"/>
        <v>0</v>
      </c>
      <c r="U82" s="4" t="str">
        <f t="shared" si="83"/>
        <v/>
      </c>
      <c r="V82" s="4" t="str">
        <f t="shared" si="84"/>
        <v/>
      </c>
      <c r="X82" s="6">
        <v>0</v>
      </c>
      <c r="Z82" s="4">
        <f t="shared" si="85"/>
        <v>0</v>
      </c>
      <c r="AA82" s="4">
        <f t="shared" si="77"/>
        <v>0</v>
      </c>
      <c r="AB82" s="4" t="str">
        <f t="shared" si="78"/>
        <v/>
      </c>
      <c r="AC82" s="4" t="str">
        <f t="shared" si="86"/>
        <v/>
      </c>
      <c r="AD82" s="11">
        <f t="shared" si="87"/>
        <v>0</v>
      </c>
      <c r="AE82" s="4" t="str">
        <f t="shared" si="88"/>
        <v/>
      </c>
      <c r="AF82" s="4">
        <v>5</v>
      </c>
      <c r="AG82" s="4" t="str">
        <f t="shared" si="89"/>
        <v xml:space="preserve"> </v>
      </c>
      <c r="AH82" s="4" t="str">
        <f t="shared" si="90"/>
        <v xml:space="preserve">  </v>
      </c>
      <c r="AI82" s="4" t="str">
        <f t="shared" si="91"/>
        <v/>
      </c>
      <c r="AJ82" s="4" t="str">
        <f t="shared" si="104"/>
        <v/>
      </c>
      <c r="AO82" s="4" t="str">
        <f t="shared" si="75"/>
        <v/>
      </c>
      <c r="AP82" s="4" t="str">
        <f t="shared" si="76"/>
        <v/>
      </c>
      <c r="AQ82" s="4" t="str">
        <f t="shared" si="92"/>
        <v/>
      </c>
      <c r="AR82" s="4" t="str">
        <f t="shared" si="93"/>
        <v/>
      </c>
      <c r="AS82" s="4" t="str">
        <f t="shared" si="103"/>
        <v/>
      </c>
      <c r="AT82" s="4" t="str">
        <f t="shared" si="94"/>
        <v/>
      </c>
      <c r="AU82" s="4" t="str">
        <f t="shared" si="95"/>
        <v/>
      </c>
      <c r="AV82" s="4" t="str">
        <f t="shared" si="96"/>
        <v/>
      </c>
      <c r="AW82" s="4">
        <f t="shared" si="97"/>
        <v>0</v>
      </c>
      <c r="AX82" s="4" t="str">
        <f t="shared" si="98"/>
        <v>999:99.99</v>
      </c>
      <c r="AY82" s="4" t="str">
        <f t="shared" si="99"/>
        <v>999:99.99</v>
      </c>
      <c r="AZ82" s="4" t="str">
        <f t="shared" si="100"/>
        <v>999:99.99</v>
      </c>
      <c r="BA82" s="4" t="str">
        <f t="shared" si="101"/>
        <v>999:99.99</v>
      </c>
    </row>
    <row r="83" spans="1:53" ht="16.5" customHeight="1">
      <c r="A83" s="7" t="str">
        <f t="shared" si="102"/>
        <v/>
      </c>
      <c r="B83" s="83"/>
      <c r="C83" s="84"/>
      <c r="D83" s="85"/>
      <c r="E83" s="86"/>
      <c r="F83" s="86"/>
      <c r="G83" s="86"/>
      <c r="H83" s="86"/>
      <c r="I83" s="87"/>
      <c r="J83" s="82"/>
      <c r="K83" s="87"/>
      <c r="L83" s="82"/>
      <c r="M83" s="87"/>
      <c r="N83" s="82"/>
      <c r="O83" s="87"/>
      <c r="P83" s="95" t="str">
        <f t="shared" si="79"/>
        <v/>
      </c>
      <c r="Q83" s="7" t="str">
        <f>IF(B83="","",YEAR(申込書!$C$54)-YEAR(申込一覧表!B83))</f>
        <v/>
      </c>
      <c r="R83" s="11">
        <f t="shared" si="80"/>
        <v>0</v>
      </c>
      <c r="S83" s="11">
        <f t="shared" si="81"/>
        <v>0</v>
      </c>
      <c r="T83" s="11">
        <f t="shared" si="82"/>
        <v>0</v>
      </c>
      <c r="U83" s="4" t="str">
        <f t="shared" si="83"/>
        <v/>
      </c>
      <c r="V83" s="4" t="str">
        <f t="shared" si="84"/>
        <v/>
      </c>
      <c r="X83" s="6">
        <f t="shared" ref="X83:X114" si="105">X82+IF(AC78="",0,1)</f>
        <v>0</v>
      </c>
      <c r="Y83" s="6" t="str">
        <f t="shared" ref="Y83:Y114" si="106">IF(AC78="","",X83)</f>
        <v/>
      </c>
      <c r="Z83" s="4">
        <f t="shared" si="85"/>
        <v>0</v>
      </c>
      <c r="AA83" s="4">
        <f t="shared" si="77"/>
        <v>0</v>
      </c>
      <c r="AB83" s="4" t="str">
        <f t="shared" si="78"/>
        <v/>
      </c>
      <c r="AC83" s="4" t="str">
        <f t="shared" si="86"/>
        <v/>
      </c>
      <c r="AD83" s="11">
        <f t="shared" si="87"/>
        <v>0</v>
      </c>
      <c r="AE83" s="4" t="str">
        <f t="shared" si="88"/>
        <v/>
      </c>
      <c r="AF83" s="4">
        <v>5</v>
      </c>
      <c r="AG83" s="4" t="str">
        <f t="shared" si="89"/>
        <v xml:space="preserve"> </v>
      </c>
      <c r="AH83" s="4" t="str">
        <f t="shared" si="90"/>
        <v xml:space="preserve">  </v>
      </c>
      <c r="AI83" s="4" t="str">
        <f t="shared" si="91"/>
        <v/>
      </c>
      <c r="AJ83" s="4" t="str">
        <f t="shared" si="104"/>
        <v/>
      </c>
      <c r="AO83" s="4" t="str">
        <f t="shared" si="75"/>
        <v/>
      </c>
      <c r="AP83" s="4" t="str">
        <f t="shared" si="76"/>
        <v/>
      </c>
      <c r="AQ83" s="4" t="str">
        <f t="shared" si="92"/>
        <v/>
      </c>
      <c r="AR83" s="4" t="str">
        <f t="shared" si="93"/>
        <v/>
      </c>
      <c r="AS83" s="4" t="str">
        <f t="shared" si="103"/>
        <v/>
      </c>
      <c r="AT83" s="4" t="str">
        <f t="shared" si="94"/>
        <v/>
      </c>
      <c r="AU83" s="4" t="str">
        <f t="shared" si="95"/>
        <v/>
      </c>
      <c r="AV83" s="4" t="str">
        <f t="shared" si="96"/>
        <v/>
      </c>
      <c r="AW83" s="4">
        <f t="shared" si="97"/>
        <v>0</v>
      </c>
      <c r="AX83" s="4" t="str">
        <f t="shared" si="98"/>
        <v>999:99.99</v>
      </c>
      <c r="AY83" s="4" t="str">
        <f t="shared" si="99"/>
        <v>999:99.99</v>
      </c>
      <c r="AZ83" s="4" t="str">
        <f t="shared" si="100"/>
        <v>999:99.99</v>
      </c>
      <c r="BA83" s="4" t="str">
        <f t="shared" si="101"/>
        <v>999:99.99</v>
      </c>
    </row>
    <row r="84" spans="1:53" ht="16.5" customHeight="1">
      <c r="A84" s="7" t="str">
        <f t="shared" si="102"/>
        <v/>
      </c>
      <c r="B84" s="83"/>
      <c r="C84" s="84"/>
      <c r="D84" s="85"/>
      <c r="E84" s="86"/>
      <c r="F84" s="86"/>
      <c r="G84" s="86"/>
      <c r="H84" s="86"/>
      <c r="I84" s="87"/>
      <c r="J84" s="82"/>
      <c r="K84" s="87"/>
      <c r="L84" s="82"/>
      <c r="M84" s="87"/>
      <c r="N84" s="82"/>
      <c r="O84" s="87"/>
      <c r="P84" s="95" t="str">
        <f t="shared" si="79"/>
        <v/>
      </c>
      <c r="Q84" s="7" t="str">
        <f>IF(B84="","",YEAR(申込書!$C$54)-YEAR(申込一覧表!B84))</f>
        <v/>
      </c>
      <c r="R84" s="11">
        <f t="shared" si="80"/>
        <v>0</v>
      </c>
      <c r="S84" s="11">
        <f t="shared" si="81"/>
        <v>0</v>
      </c>
      <c r="T84" s="11">
        <f t="shared" si="82"/>
        <v>0</v>
      </c>
      <c r="U84" s="4" t="str">
        <f t="shared" si="83"/>
        <v/>
      </c>
      <c r="V84" s="4" t="str">
        <f t="shared" si="84"/>
        <v/>
      </c>
      <c r="X84" s="6">
        <f t="shared" si="105"/>
        <v>0</v>
      </c>
      <c r="Y84" s="6" t="str">
        <f t="shared" si="106"/>
        <v/>
      </c>
      <c r="Z84" s="4">
        <f t="shared" si="85"/>
        <v>0</v>
      </c>
      <c r="AA84" s="4">
        <f t="shared" si="77"/>
        <v>0</v>
      </c>
      <c r="AB84" s="4" t="str">
        <f t="shared" si="78"/>
        <v/>
      </c>
      <c r="AC84" s="4" t="str">
        <f t="shared" si="86"/>
        <v/>
      </c>
      <c r="AD84" s="11">
        <f t="shared" si="87"/>
        <v>0</v>
      </c>
      <c r="AE84" s="4" t="str">
        <f t="shared" si="88"/>
        <v/>
      </c>
      <c r="AF84" s="4">
        <v>5</v>
      </c>
      <c r="AG84" s="4" t="str">
        <f t="shared" si="89"/>
        <v xml:space="preserve"> </v>
      </c>
      <c r="AH84" s="4" t="str">
        <f t="shared" si="90"/>
        <v xml:space="preserve">  </v>
      </c>
      <c r="AI84" s="4" t="str">
        <f t="shared" si="91"/>
        <v/>
      </c>
      <c r="AJ84" s="4" t="str">
        <f t="shared" si="104"/>
        <v/>
      </c>
      <c r="AO84" s="4" t="str">
        <f t="shared" si="75"/>
        <v/>
      </c>
      <c r="AP84" s="4" t="str">
        <f t="shared" si="76"/>
        <v/>
      </c>
      <c r="AQ84" s="4" t="str">
        <f t="shared" si="92"/>
        <v/>
      </c>
      <c r="AR84" s="4" t="str">
        <f t="shared" si="93"/>
        <v/>
      </c>
      <c r="AS84" s="4" t="str">
        <f t="shared" si="103"/>
        <v/>
      </c>
      <c r="AT84" s="4" t="str">
        <f t="shared" si="94"/>
        <v/>
      </c>
      <c r="AU84" s="4" t="str">
        <f t="shared" si="95"/>
        <v/>
      </c>
      <c r="AV84" s="4" t="str">
        <f t="shared" si="96"/>
        <v/>
      </c>
      <c r="AW84" s="4">
        <f t="shared" si="97"/>
        <v>0</v>
      </c>
      <c r="AX84" s="4" t="str">
        <f t="shared" si="98"/>
        <v>999:99.99</v>
      </c>
      <c r="AY84" s="4" t="str">
        <f t="shared" si="99"/>
        <v>999:99.99</v>
      </c>
      <c r="AZ84" s="4" t="str">
        <f t="shared" si="100"/>
        <v>999:99.99</v>
      </c>
      <c r="BA84" s="4" t="str">
        <f t="shared" si="101"/>
        <v>999:99.99</v>
      </c>
    </row>
    <row r="85" spans="1:53" ht="16.5" customHeight="1">
      <c r="A85" s="7" t="str">
        <f t="shared" si="102"/>
        <v/>
      </c>
      <c r="B85" s="83"/>
      <c r="C85" s="84"/>
      <c r="D85" s="85"/>
      <c r="E85" s="86"/>
      <c r="F85" s="86"/>
      <c r="G85" s="86"/>
      <c r="H85" s="86"/>
      <c r="I85" s="87"/>
      <c r="J85" s="82"/>
      <c r="K85" s="87"/>
      <c r="L85" s="82"/>
      <c r="M85" s="87"/>
      <c r="N85" s="82"/>
      <c r="O85" s="87"/>
      <c r="P85" s="95" t="str">
        <f t="shared" si="79"/>
        <v/>
      </c>
      <c r="Q85" s="7" t="str">
        <f>IF(B85="","",YEAR(申込書!$C$54)-YEAR(申込一覧表!B85))</f>
        <v/>
      </c>
      <c r="R85" s="11">
        <f t="shared" si="80"/>
        <v>0</v>
      </c>
      <c r="S85" s="11">
        <f t="shared" si="81"/>
        <v>0</v>
      </c>
      <c r="T85" s="11">
        <f t="shared" si="82"/>
        <v>0</v>
      </c>
      <c r="U85" s="4" t="str">
        <f t="shared" si="83"/>
        <v/>
      </c>
      <c r="V85" s="4" t="str">
        <f t="shared" si="84"/>
        <v/>
      </c>
      <c r="X85" s="6">
        <f t="shared" si="105"/>
        <v>0</v>
      </c>
      <c r="Y85" s="6" t="str">
        <f t="shared" si="106"/>
        <v/>
      </c>
      <c r="Z85" s="4">
        <f t="shared" si="85"/>
        <v>0</v>
      </c>
      <c r="AA85" s="4">
        <f t="shared" si="77"/>
        <v>0</v>
      </c>
      <c r="AB85" s="4" t="str">
        <f t="shared" si="78"/>
        <v/>
      </c>
      <c r="AC85" s="4" t="str">
        <f t="shared" si="86"/>
        <v/>
      </c>
      <c r="AD85" s="11">
        <f t="shared" si="87"/>
        <v>0</v>
      </c>
      <c r="AE85" s="4" t="str">
        <f t="shared" si="88"/>
        <v/>
      </c>
      <c r="AF85" s="4">
        <v>5</v>
      </c>
      <c r="AG85" s="4" t="str">
        <f t="shared" si="89"/>
        <v xml:space="preserve"> </v>
      </c>
      <c r="AH85" s="4" t="str">
        <f t="shared" si="90"/>
        <v xml:space="preserve">  </v>
      </c>
      <c r="AI85" s="4" t="str">
        <f t="shared" si="91"/>
        <v/>
      </c>
      <c r="AJ85" s="4" t="str">
        <f t="shared" si="104"/>
        <v/>
      </c>
      <c r="AO85" s="4" t="str">
        <f t="shared" si="75"/>
        <v/>
      </c>
      <c r="AP85" s="4" t="str">
        <f t="shared" si="76"/>
        <v/>
      </c>
      <c r="AQ85" s="4" t="str">
        <f t="shared" si="92"/>
        <v/>
      </c>
      <c r="AR85" s="4" t="str">
        <f t="shared" si="93"/>
        <v/>
      </c>
      <c r="AS85" s="4" t="str">
        <f t="shared" si="103"/>
        <v/>
      </c>
      <c r="AT85" s="4" t="str">
        <f t="shared" si="94"/>
        <v/>
      </c>
      <c r="AU85" s="4" t="str">
        <f t="shared" si="95"/>
        <v/>
      </c>
      <c r="AV85" s="4" t="str">
        <f t="shared" si="96"/>
        <v/>
      </c>
      <c r="AW85" s="4">
        <f t="shared" si="97"/>
        <v>0</v>
      </c>
      <c r="AX85" s="4" t="str">
        <f t="shared" si="98"/>
        <v>999:99.99</v>
      </c>
      <c r="AY85" s="4" t="str">
        <f t="shared" si="99"/>
        <v>999:99.99</v>
      </c>
      <c r="AZ85" s="4" t="str">
        <f t="shared" si="100"/>
        <v>999:99.99</v>
      </c>
      <c r="BA85" s="4" t="str">
        <f t="shared" si="101"/>
        <v>999:99.99</v>
      </c>
    </row>
    <row r="86" spans="1:53" ht="16.5" customHeight="1">
      <c r="A86" s="7" t="str">
        <f t="shared" si="102"/>
        <v/>
      </c>
      <c r="B86" s="83"/>
      <c r="C86" s="84"/>
      <c r="D86" s="85"/>
      <c r="E86" s="86"/>
      <c r="F86" s="86"/>
      <c r="G86" s="86"/>
      <c r="H86" s="86"/>
      <c r="I86" s="87"/>
      <c r="J86" s="82"/>
      <c r="K86" s="87"/>
      <c r="L86" s="82"/>
      <c r="M86" s="87"/>
      <c r="N86" s="82"/>
      <c r="O86" s="87"/>
      <c r="P86" s="95" t="str">
        <f t="shared" si="79"/>
        <v/>
      </c>
      <c r="Q86" s="7" t="str">
        <f>IF(B86="","",YEAR(申込書!$C$54)-YEAR(申込一覧表!B86))</f>
        <v/>
      </c>
      <c r="R86" s="11">
        <f t="shared" si="80"/>
        <v>0</v>
      </c>
      <c r="S86" s="11">
        <f t="shared" si="81"/>
        <v>0</v>
      </c>
      <c r="T86" s="11">
        <f t="shared" si="82"/>
        <v>0</v>
      </c>
      <c r="U86" s="4" t="str">
        <f t="shared" si="83"/>
        <v/>
      </c>
      <c r="V86" s="4" t="str">
        <f t="shared" si="84"/>
        <v/>
      </c>
      <c r="X86" s="6">
        <f t="shared" si="105"/>
        <v>0</v>
      </c>
      <c r="Y86" s="6" t="str">
        <f t="shared" si="106"/>
        <v/>
      </c>
      <c r="Z86" s="4">
        <f t="shared" si="85"/>
        <v>0</v>
      </c>
      <c r="AA86" s="4">
        <f t="shared" si="77"/>
        <v>0</v>
      </c>
      <c r="AB86" s="4" t="str">
        <f t="shared" si="78"/>
        <v/>
      </c>
      <c r="AC86" s="4" t="str">
        <f t="shared" si="86"/>
        <v/>
      </c>
      <c r="AD86" s="11">
        <f t="shared" si="87"/>
        <v>0</v>
      </c>
      <c r="AE86" s="4" t="str">
        <f t="shared" si="88"/>
        <v/>
      </c>
      <c r="AF86" s="4">
        <v>5</v>
      </c>
      <c r="AG86" s="4" t="str">
        <f t="shared" si="89"/>
        <v xml:space="preserve"> </v>
      </c>
      <c r="AH86" s="4" t="str">
        <f t="shared" si="90"/>
        <v xml:space="preserve">  </v>
      </c>
      <c r="AI86" s="4" t="str">
        <f t="shared" si="91"/>
        <v/>
      </c>
      <c r="AJ86" s="4" t="str">
        <f t="shared" si="104"/>
        <v/>
      </c>
      <c r="AO86" s="4" t="str">
        <f t="shared" si="75"/>
        <v/>
      </c>
      <c r="AP86" s="4" t="str">
        <f t="shared" si="76"/>
        <v/>
      </c>
      <c r="AQ86" s="4" t="str">
        <f t="shared" si="92"/>
        <v/>
      </c>
      <c r="AR86" s="4" t="str">
        <f t="shared" si="93"/>
        <v/>
      </c>
      <c r="AS86" s="4" t="str">
        <f t="shared" si="103"/>
        <v/>
      </c>
      <c r="AT86" s="4" t="str">
        <f t="shared" si="94"/>
        <v/>
      </c>
      <c r="AU86" s="4" t="str">
        <f t="shared" si="95"/>
        <v/>
      </c>
      <c r="AV86" s="4" t="str">
        <f t="shared" si="96"/>
        <v/>
      </c>
      <c r="AW86" s="4">
        <f t="shared" si="97"/>
        <v>0</v>
      </c>
      <c r="AX86" s="4" t="str">
        <f t="shared" si="98"/>
        <v>999:99.99</v>
      </c>
      <c r="AY86" s="4" t="str">
        <f t="shared" si="99"/>
        <v>999:99.99</v>
      </c>
      <c r="AZ86" s="4" t="str">
        <f t="shared" si="100"/>
        <v>999:99.99</v>
      </c>
      <c r="BA86" s="4" t="str">
        <f t="shared" si="101"/>
        <v>999:99.99</v>
      </c>
    </row>
    <row r="87" spans="1:53" ht="16.5" customHeight="1">
      <c r="A87" s="7" t="str">
        <f t="shared" si="102"/>
        <v/>
      </c>
      <c r="B87" s="83"/>
      <c r="C87" s="84"/>
      <c r="D87" s="85"/>
      <c r="E87" s="86"/>
      <c r="F87" s="86"/>
      <c r="G87" s="86"/>
      <c r="H87" s="86"/>
      <c r="I87" s="87"/>
      <c r="J87" s="82"/>
      <c r="K87" s="87"/>
      <c r="L87" s="82"/>
      <c r="M87" s="87"/>
      <c r="N87" s="82"/>
      <c r="O87" s="87"/>
      <c r="P87" s="95" t="str">
        <f t="shared" si="79"/>
        <v/>
      </c>
      <c r="Q87" s="7" t="str">
        <f>IF(B87="","",YEAR(申込書!$C$54)-YEAR(申込一覧表!B87))</f>
        <v/>
      </c>
      <c r="R87" s="11">
        <f t="shared" si="80"/>
        <v>0</v>
      </c>
      <c r="S87" s="11">
        <f t="shared" si="81"/>
        <v>0</v>
      </c>
      <c r="T87" s="11">
        <f t="shared" si="82"/>
        <v>0</v>
      </c>
      <c r="U87" s="4" t="str">
        <f t="shared" si="83"/>
        <v/>
      </c>
      <c r="V87" s="4" t="str">
        <f t="shared" si="84"/>
        <v/>
      </c>
      <c r="X87" s="6">
        <f t="shared" si="105"/>
        <v>0</v>
      </c>
      <c r="Y87" s="6" t="str">
        <f t="shared" si="106"/>
        <v/>
      </c>
      <c r="Z87" s="4">
        <f t="shared" si="85"/>
        <v>0</v>
      </c>
      <c r="AA87" s="4">
        <f t="shared" si="77"/>
        <v>0</v>
      </c>
      <c r="AB87" s="4" t="str">
        <f t="shared" si="78"/>
        <v/>
      </c>
      <c r="AC87" s="4" t="str">
        <f t="shared" si="86"/>
        <v/>
      </c>
      <c r="AD87" s="11">
        <f t="shared" si="87"/>
        <v>0</v>
      </c>
      <c r="AE87" s="4" t="str">
        <f t="shared" si="88"/>
        <v/>
      </c>
      <c r="AF87" s="4">
        <v>5</v>
      </c>
      <c r="AG87" s="4" t="str">
        <f t="shared" si="89"/>
        <v xml:space="preserve"> </v>
      </c>
      <c r="AH87" s="4" t="str">
        <f t="shared" si="90"/>
        <v xml:space="preserve">  </v>
      </c>
      <c r="AI87" s="4" t="str">
        <f t="shared" si="91"/>
        <v/>
      </c>
      <c r="AJ87" s="4" t="str">
        <f t="shared" si="104"/>
        <v/>
      </c>
      <c r="AO87" s="4" t="str">
        <f t="shared" si="75"/>
        <v/>
      </c>
      <c r="AP87" s="4" t="str">
        <f t="shared" si="76"/>
        <v/>
      </c>
      <c r="AQ87" s="4" t="str">
        <f t="shared" si="92"/>
        <v/>
      </c>
      <c r="AR87" s="4" t="str">
        <f t="shared" si="93"/>
        <v/>
      </c>
      <c r="AS87" s="4" t="str">
        <f t="shared" si="103"/>
        <v/>
      </c>
      <c r="AT87" s="4" t="str">
        <f t="shared" si="94"/>
        <v/>
      </c>
      <c r="AU87" s="4" t="str">
        <f t="shared" si="95"/>
        <v/>
      </c>
      <c r="AV87" s="4" t="str">
        <f t="shared" si="96"/>
        <v/>
      </c>
      <c r="AW87" s="4">
        <f t="shared" si="97"/>
        <v>0</v>
      </c>
      <c r="AX87" s="4" t="str">
        <f t="shared" si="98"/>
        <v>999:99.99</v>
      </c>
      <c r="AY87" s="4" t="str">
        <f t="shared" si="99"/>
        <v>999:99.99</v>
      </c>
      <c r="AZ87" s="4" t="str">
        <f t="shared" si="100"/>
        <v>999:99.99</v>
      </c>
      <c r="BA87" s="4" t="str">
        <f t="shared" si="101"/>
        <v>999:99.99</v>
      </c>
    </row>
    <row r="88" spans="1:53" ht="16.5" customHeight="1">
      <c r="A88" s="7" t="str">
        <f t="shared" si="102"/>
        <v/>
      </c>
      <c r="B88" s="83"/>
      <c r="C88" s="84"/>
      <c r="D88" s="85"/>
      <c r="E88" s="86"/>
      <c r="F88" s="86"/>
      <c r="G88" s="86"/>
      <c r="H88" s="86"/>
      <c r="I88" s="87"/>
      <c r="J88" s="82"/>
      <c r="K88" s="87"/>
      <c r="L88" s="82"/>
      <c r="M88" s="87"/>
      <c r="N88" s="82"/>
      <c r="O88" s="87"/>
      <c r="P88" s="95" t="str">
        <f t="shared" si="79"/>
        <v/>
      </c>
      <c r="Q88" s="7" t="str">
        <f>IF(B88="","",YEAR(申込書!$C$54)-YEAR(申込一覧表!B88))</f>
        <v/>
      </c>
      <c r="R88" s="11">
        <f t="shared" si="80"/>
        <v>0</v>
      </c>
      <c r="S88" s="11">
        <f t="shared" si="81"/>
        <v>0</v>
      </c>
      <c r="T88" s="11">
        <f t="shared" si="82"/>
        <v>0</v>
      </c>
      <c r="U88" s="4" t="str">
        <f t="shared" si="83"/>
        <v/>
      </c>
      <c r="V88" s="4" t="str">
        <f t="shared" si="84"/>
        <v/>
      </c>
      <c r="X88" s="6">
        <f t="shared" si="105"/>
        <v>0</v>
      </c>
      <c r="Y88" s="6" t="str">
        <f t="shared" si="106"/>
        <v/>
      </c>
      <c r="Z88" s="4">
        <f t="shared" si="85"/>
        <v>0</v>
      </c>
      <c r="AA88" s="4">
        <f t="shared" si="77"/>
        <v>0</v>
      </c>
      <c r="AB88" s="4" t="str">
        <f t="shared" si="78"/>
        <v/>
      </c>
      <c r="AC88" s="4" t="str">
        <f t="shared" si="86"/>
        <v/>
      </c>
      <c r="AD88" s="11">
        <f t="shared" si="87"/>
        <v>0</v>
      </c>
      <c r="AE88" s="4" t="str">
        <f t="shared" si="88"/>
        <v/>
      </c>
      <c r="AF88" s="4">
        <v>5</v>
      </c>
      <c r="AG88" s="4" t="str">
        <f t="shared" si="89"/>
        <v xml:space="preserve"> </v>
      </c>
      <c r="AH88" s="4" t="str">
        <f t="shared" si="90"/>
        <v xml:space="preserve">  </v>
      </c>
      <c r="AI88" s="4" t="str">
        <f t="shared" si="91"/>
        <v/>
      </c>
      <c r="AJ88" s="4" t="str">
        <f t="shared" si="104"/>
        <v/>
      </c>
      <c r="AO88" s="4" t="str">
        <f t="shared" si="75"/>
        <v/>
      </c>
      <c r="AP88" s="4" t="str">
        <f t="shared" si="76"/>
        <v/>
      </c>
      <c r="AQ88" s="4" t="str">
        <f t="shared" si="92"/>
        <v/>
      </c>
      <c r="AR88" s="4" t="str">
        <f t="shared" si="93"/>
        <v/>
      </c>
      <c r="AS88" s="4" t="str">
        <f t="shared" si="103"/>
        <v/>
      </c>
      <c r="AT88" s="4" t="str">
        <f t="shared" si="94"/>
        <v/>
      </c>
      <c r="AU88" s="4" t="str">
        <f t="shared" si="95"/>
        <v/>
      </c>
      <c r="AV88" s="4" t="str">
        <f t="shared" si="96"/>
        <v/>
      </c>
      <c r="AW88" s="4">
        <f t="shared" si="97"/>
        <v>0</v>
      </c>
      <c r="AX88" s="4" t="str">
        <f t="shared" si="98"/>
        <v>999:99.99</v>
      </c>
      <c r="AY88" s="4" t="str">
        <f t="shared" si="99"/>
        <v>999:99.99</v>
      </c>
      <c r="AZ88" s="4" t="str">
        <f t="shared" si="100"/>
        <v>999:99.99</v>
      </c>
      <c r="BA88" s="4" t="str">
        <f t="shared" si="101"/>
        <v>999:99.99</v>
      </c>
    </row>
    <row r="89" spans="1:53" ht="16.5" customHeight="1">
      <c r="A89" s="7" t="str">
        <f t="shared" si="102"/>
        <v/>
      </c>
      <c r="B89" s="83"/>
      <c r="C89" s="84"/>
      <c r="D89" s="85"/>
      <c r="E89" s="86"/>
      <c r="F89" s="86"/>
      <c r="G89" s="86"/>
      <c r="H89" s="86"/>
      <c r="I89" s="87"/>
      <c r="J89" s="82"/>
      <c r="K89" s="87"/>
      <c r="L89" s="82"/>
      <c r="M89" s="87"/>
      <c r="N89" s="82"/>
      <c r="O89" s="87"/>
      <c r="P89" s="95" t="str">
        <f t="shared" si="79"/>
        <v/>
      </c>
      <c r="Q89" s="7" t="str">
        <f>IF(B89="","",YEAR(申込書!$C$54)-YEAR(申込一覧表!B89))</f>
        <v/>
      </c>
      <c r="R89" s="11">
        <f t="shared" si="80"/>
        <v>0</v>
      </c>
      <c r="S89" s="11">
        <f t="shared" si="81"/>
        <v>0</v>
      </c>
      <c r="T89" s="11">
        <f t="shared" si="82"/>
        <v>0</v>
      </c>
      <c r="U89" s="4" t="str">
        <f t="shared" si="83"/>
        <v/>
      </c>
      <c r="V89" s="4" t="str">
        <f t="shared" si="84"/>
        <v/>
      </c>
      <c r="X89" s="6">
        <f t="shared" si="105"/>
        <v>0</v>
      </c>
      <c r="Y89" s="6" t="str">
        <f t="shared" si="106"/>
        <v/>
      </c>
      <c r="Z89" s="4">
        <f t="shared" si="85"/>
        <v>0</v>
      </c>
      <c r="AA89" s="4">
        <f t="shared" si="77"/>
        <v>0</v>
      </c>
      <c r="AB89" s="4" t="str">
        <f t="shared" si="78"/>
        <v/>
      </c>
      <c r="AC89" s="4" t="str">
        <f t="shared" si="86"/>
        <v/>
      </c>
      <c r="AD89" s="11">
        <f t="shared" si="87"/>
        <v>0</v>
      </c>
      <c r="AE89" s="4" t="str">
        <f t="shared" si="88"/>
        <v/>
      </c>
      <c r="AF89" s="4">
        <v>5</v>
      </c>
      <c r="AG89" s="4" t="str">
        <f t="shared" si="89"/>
        <v xml:space="preserve"> </v>
      </c>
      <c r="AH89" s="4" t="str">
        <f t="shared" si="90"/>
        <v xml:space="preserve">  </v>
      </c>
      <c r="AI89" s="4" t="str">
        <f t="shared" si="91"/>
        <v/>
      </c>
      <c r="AJ89" s="4" t="str">
        <f t="shared" si="104"/>
        <v/>
      </c>
      <c r="AO89" s="4" t="str">
        <f t="shared" si="75"/>
        <v/>
      </c>
      <c r="AP89" s="4" t="str">
        <f t="shared" si="76"/>
        <v/>
      </c>
      <c r="AQ89" s="4" t="str">
        <f t="shared" si="92"/>
        <v/>
      </c>
      <c r="AR89" s="4" t="str">
        <f t="shared" si="93"/>
        <v/>
      </c>
      <c r="AS89" s="4" t="str">
        <f t="shared" si="103"/>
        <v/>
      </c>
      <c r="AT89" s="4" t="str">
        <f t="shared" si="94"/>
        <v/>
      </c>
      <c r="AU89" s="4" t="str">
        <f t="shared" si="95"/>
        <v/>
      </c>
      <c r="AV89" s="4" t="str">
        <f t="shared" si="96"/>
        <v/>
      </c>
      <c r="AW89" s="4">
        <f t="shared" si="97"/>
        <v>0</v>
      </c>
      <c r="AX89" s="4" t="str">
        <f t="shared" si="98"/>
        <v>999:99.99</v>
      </c>
      <c r="AY89" s="4" t="str">
        <f t="shared" si="99"/>
        <v>999:99.99</v>
      </c>
      <c r="AZ89" s="4" t="str">
        <f t="shared" si="100"/>
        <v>999:99.99</v>
      </c>
      <c r="BA89" s="4" t="str">
        <f t="shared" si="101"/>
        <v>999:99.99</v>
      </c>
    </row>
    <row r="90" spans="1:53" ht="16.5" customHeight="1">
      <c r="A90" s="7" t="str">
        <f t="shared" si="102"/>
        <v/>
      </c>
      <c r="B90" s="83"/>
      <c r="C90" s="84"/>
      <c r="D90" s="85"/>
      <c r="E90" s="86"/>
      <c r="F90" s="86"/>
      <c r="G90" s="86"/>
      <c r="H90" s="86"/>
      <c r="I90" s="87"/>
      <c r="J90" s="82"/>
      <c r="K90" s="87"/>
      <c r="L90" s="82"/>
      <c r="M90" s="87"/>
      <c r="N90" s="82"/>
      <c r="O90" s="87"/>
      <c r="P90" s="95" t="str">
        <f t="shared" si="79"/>
        <v/>
      </c>
      <c r="Q90" s="7" t="str">
        <f>IF(B90="","",YEAR(申込書!$C$54)-YEAR(申込一覧表!B90))</f>
        <v/>
      </c>
      <c r="R90" s="11">
        <f t="shared" si="80"/>
        <v>0</v>
      </c>
      <c r="S90" s="11">
        <f t="shared" si="81"/>
        <v>0</v>
      </c>
      <c r="T90" s="11">
        <f t="shared" si="82"/>
        <v>0</v>
      </c>
      <c r="U90" s="4" t="str">
        <f t="shared" si="83"/>
        <v/>
      </c>
      <c r="V90" s="4" t="str">
        <f t="shared" si="84"/>
        <v/>
      </c>
      <c r="X90" s="6">
        <f t="shared" si="105"/>
        <v>0</v>
      </c>
      <c r="Y90" s="6" t="str">
        <f t="shared" si="106"/>
        <v/>
      </c>
      <c r="Z90" s="4">
        <f t="shared" si="85"/>
        <v>0</v>
      </c>
      <c r="AA90" s="4">
        <f t="shared" si="77"/>
        <v>0</v>
      </c>
      <c r="AB90" s="4" t="str">
        <f t="shared" si="78"/>
        <v/>
      </c>
      <c r="AC90" s="4" t="str">
        <f t="shared" si="86"/>
        <v/>
      </c>
      <c r="AD90" s="11">
        <f t="shared" si="87"/>
        <v>0</v>
      </c>
      <c r="AE90" s="4" t="str">
        <f t="shared" si="88"/>
        <v/>
      </c>
      <c r="AF90" s="4">
        <v>5</v>
      </c>
      <c r="AG90" s="4" t="str">
        <f t="shared" si="89"/>
        <v xml:space="preserve"> </v>
      </c>
      <c r="AH90" s="4" t="str">
        <f t="shared" si="90"/>
        <v xml:space="preserve">  </v>
      </c>
      <c r="AI90" s="4" t="str">
        <f t="shared" si="91"/>
        <v/>
      </c>
      <c r="AJ90" s="4" t="str">
        <f t="shared" si="104"/>
        <v/>
      </c>
      <c r="AO90" s="4" t="str">
        <f t="shared" si="75"/>
        <v/>
      </c>
      <c r="AP90" s="4" t="str">
        <f t="shared" si="76"/>
        <v/>
      </c>
      <c r="AQ90" s="4" t="str">
        <f t="shared" si="92"/>
        <v/>
      </c>
      <c r="AR90" s="4" t="str">
        <f t="shared" si="93"/>
        <v/>
      </c>
      <c r="AS90" s="4" t="str">
        <f t="shared" si="103"/>
        <v/>
      </c>
      <c r="AT90" s="4" t="str">
        <f t="shared" si="94"/>
        <v/>
      </c>
      <c r="AU90" s="4" t="str">
        <f t="shared" si="95"/>
        <v/>
      </c>
      <c r="AV90" s="4" t="str">
        <f t="shared" si="96"/>
        <v/>
      </c>
      <c r="AW90" s="4">
        <f t="shared" si="97"/>
        <v>0</v>
      </c>
      <c r="AX90" s="4" t="str">
        <f t="shared" si="98"/>
        <v>999:99.99</v>
      </c>
      <c r="AY90" s="4" t="str">
        <f t="shared" si="99"/>
        <v>999:99.99</v>
      </c>
      <c r="AZ90" s="4" t="str">
        <f t="shared" si="100"/>
        <v>999:99.99</v>
      </c>
      <c r="BA90" s="4" t="str">
        <f t="shared" si="101"/>
        <v>999:99.99</v>
      </c>
    </row>
    <row r="91" spans="1:53" ht="16.5" customHeight="1">
      <c r="A91" s="7" t="str">
        <f t="shared" si="102"/>
        <v/>
      </c>
      <c r="B91" s="83"/>
      <c r="C91" s="84"/>
      <c r="D91" s="85"/>
      <c r="E91" s="86"/>
      <c r="F91" s="86"/>
      <c r="G91" s="86"/>
      <c r="H91" s="86"/>
      <c r="I91" s="87"/>
      <c r="J91" s="82"/>
      <c r="K91" s="87"/>
      <c r="L91" s="82"/>
      <c r="M91" s="87"/>
      <c r="N91" s="82"/>
      <c r="O91" s="87"/>
      <c r="P91" s="95" t="str">
        <f t="shared" si="79"/>
        <v/>
      </c>
      <c r="Q91" s="7" t="str">
        <f>IF(B91="","",YEAR(申込書!$C$54)-YEAR(申込一覧表!B91))</f>
        <v/>
      </c>
      <c r="R91" s="11">
        <f t="shared" si="80"/>
        <v>0</v>
      </c>
      <c r="S91" s="11">
        <f t="shared" si="81"/>
        <v>0</v>
      </c>
      <c r="T91" s="11">
        <f t="shared" si="82"/>
        <v>0</v>
      </c>
      <c r="U91" s="4" t="str">
        <f t="shared" si="83"/>
        <v/>
      </c>
      <c r="V91" s="4" t="str">
        <f t="shared" si="84"/>
        <v/>
      </c>
      <c r="X91" s="6">
        <f t="shared" si="105"/>
        <v>0</v>
      </c>
      <c r="Y91" s="6" t="str">
        <f t="shared" si="106"/>
        <v/>
      </c>
      <c r="Z91" s="4">
        <f t="shared" si="85"/>
        <v>0</v>
      </c>
      <c r="AA91" s="4">
        <f t="shared" si="77"/>
        <v>0</v>
      </c>
      <c r="AB91" s="4" t="str">
        <f t="shared" si="78"/>
        <v/>
      </c>
      <c r="AC91" s="4" t="str">
        <f t="shared" si="86"/>
        <v/>
      </c>
      <c r="AD91" s="11">
        <f t="shared" si="87"/>
        <v>0</v>
      </c>
      <c r="AE91" s="4" t="str">
        <f t="shared" si="88"/>
        <v/>
      </c>
      <c r="AF91" s="4">
        <v>5</v>
      </c>
      <c r="AG91" s="4" t="str">
        <f t="shared" si="89"/>
        <v xml:space="preserve"> </v>
      </c>
      <c r="AH91" s="4" t="str">
        <f t="shared" si="90"/>
        <v xml:space="preserve">  </v>
      </c>
      <c r="AI91" s="4" t="str">
        <f t="shared" si="91"/>
        <v/>
      </c>
      <c r="AJ91" s="4" t="str">
        <f t="shared" si="104"/>
        <v/>
      </c>
      <c r="AO91" s="4" t="str">
        <f t="shared" si="75"/>
        <v/>
      </c>
      <c r="AP91" s="4" t="str">
        <f t="shared" si="76"/>
        <v/>
      </c>
      <c r="AQ91" s="4" t="str">
        <f t="shared" si="92"/>
        <v/>
      </c>
      <c r="AR91" s="4" t="str">
        <f t="shared" si="93"/>
        <v/>
      </c>
      <c r="AS91" s="4" t="str">
        <f t="shared" si="103"/>
        <v/>
      </c>
      <c r="AT91" s="4" t="str">
        <f t="shared" si="94"/>
        <v/>
      </c>
      <c r="AU91" s="4" t="str">
        <f t="shared" si="95"/>
        <v/>
      </c>
      <c r="AV91" s="4" t="str">
        <f t="shared" si="96"/>
        <v/>
      </c>
      <c r="AW91" s="4">
        <f t="shared" si="97"/>
        <v>0</v>
      </c>
      <c r="AX91" s="4" t="str">
        <f t="shared" si="98"/>
        <v>999:99.99</v>
      </c>
      <c r="AY91" s="4" t="str">
        <f t="shared" si="99"/>
        <v>999:99.99</v>
      </c>
      <c r="AZ91" s="4" t="str">
        <f t="shared" si="100"/>
        <v>999:99.99</v>
      </c>
      <c r="BA91" s="4" t="str">
        <f t="shared" si="101"/>
        <v>999:99.99</v>
      </c>
    </row>
    <row r="92" spans="1:53" ht="16.5" customHeight="1">
      <c r="A92" s="7" t="str">
        <f t="shared" si="102"/>
        <v/>
      </c>
      <c r="B92" s="83"/>
      <c r="C92" s="84"/>
      <c r="D92" s="85"/>
      <c r="E92" s="86"/>
      <c r="F92" s="86"/>
      <c r="G92" s="86"/>
      <c r="H92" s="86"/>
      <c r="I92" s="87"/>
      <c r="J92" s="82"/>
      <c r="K92" s="87"/>
      <c r="L92" s="82"/>
      <c r="M92" s="87"/>
      <c r="N92" s="82"/>
      <c r="O92" s="87"/>
      <c r="P92" s="95" t="str">
        <f t="shared" si="79"/>
        <v/>
      </c>
      <c r="Q92" s="7" t="str">
        <f>IF(B92="","",YEAR(申込書!$C$54)-YEAR(申込一覧表!B92))</f>
        <v/>
      </c>
      <c r="R92" s="11">
        <f t="shared" si="80"/>
        <v>0</v>
      </c>
      <c r="S92" s="11">
        <f t="shared" si="81"/>
        <v>0</v>
      </c>
      <c r="T92" s="11">
        <f t="shared" si="82"/>
        <v>0</v>
      </c>
      <c r="U92" s="4" t="str">
        <f t="shared" si="83"/>
        <v/>
      </c>
      <c r="V92" s="4" t="str">
        <f t="shared" si="84"/>
        <v/>
      </c>
      <c r="X92" s="6">
        <f t="shared" si="105"/>
        <v>0</v>
      </c>
      <c r="Y92" s="6" t="str">
        <f t="shared" si="106"/>
        <v/>
      </c>
      <c r="Z92" s="4">
        <f t="shared" si="85"/>
        <v>0</v>
      </c>
      <c r="AA92" s="4">
        <f t="shared" si="77"/>
        <v>0</v>
      </c>
      <c r="AB92" s="4" t="str">
        <f t="shared" si="78"/>
        <v/>
      </c>
      <c r="AC92" s="4" t="str">
        <f t="shared" si="86"/>
        <v/>
      </c>
      <c r="AD92" s="11">
        <f t="shared" si="87"/>
        <v>0</v>
      </c>
      <c r="AE92" s="4" t="str">
        <f t="shared" si="88"/>
        <v/>
      </c>
      <c r="AF92" s="4">
        <v>5</v>
      </c>
      <c r="AG92" s="4" t="str">
        <f t="shared" si="89"/>
        <v xml:space="preserve"> </v>
      </c>
      <c r="AH92" s="4" t="str">
        <f t="shared" si="90"/>
        <v xml:space="preserve">  </v>
      </c>
      <c r="AI92" s="4" t="str">
        <f t="shared" si="91"/>
        <v/>
      </c>
      <c r="AJ92" s="4" t="str">
        <f t="shared" si="104"/>
        <v/>
      </c>
      <c r="AO92" s="4" t="str">
        <f t="shared" si="75"/>
        <v/>
      </c>
      <c r="AP92" s="4" t="str">
        <f t="shared" si="76"/>
        <v/>
      </c>
      <c r="AQ92" s="4" t="str">
        <f t="shared" si="92"/>
        <v/>
      </c>
      <c r="AR92" s="4" t="str">
        <f t="shared" si="93"/>
        <v/>
      </c>
      <c r="AS92" s="4" t="str">
        <f t="shared" si="103"/>
        <v/>
      </c>
      <c r="AT92" s="4" t="str">
        <f t="shared" si="94"/>
        <v/>
      </c>
      <c r="AU92" s="4" t="str">
        <f t="shared" si="95"/>
        <v/>
      </c>
      <c r="AV92" s="4" t="str">
        <f t="shared" si="96"/>
        <v/>
      </c>
      <c r="AW92" s="4">
        <f t="shared" si="97"/>
        <v>0</v>
      </c>
      <c r="AX92" s="4" t="str">
        <f t="shared" si="98"/>
        <v>999:99.99</v>
      </c>
      <c r="AY92" s="4" t="str">
        <f t="shared" si="99"/>
        <v>999:99.99</v>
      </c>
      <c r="AZ92" s="4" t="str">
        <f t="shared" si="100"/>
        <v>999:99.99</v>
      </c>
      <c r="BA92" s="4" t="str">
        <f t="shared" si="101"/>
        <v>999:99.99</v>
      </c>
    </row>
    <row r="93" spans="1:53" ht="16.5" customHeight="1">
      <c r="A93" s="7" t="str">
        <f t="shared" si="102"/>
        <v/>
      </c>
      <c r="B93" s="83"/>
      <c r="C93" s="84"/>
      <c r="D93" s="85"/>
      <c r="E93" s="86"/>
      <c r="F93" s="86"/>
      <c r="G93" s="86"/>
      <c r="H93" s="86"/>
      <c r="I93" s="87"/>
      <c r="J93" s="82"/>
      <c r="K93" s="87"/>
      <c r="L93" s="82"/>
      <c r="M93" s="87"/>
      <c r="N93" s="82"/>
      <c r="O93" s="87"/>
      <c r="P93" s="95" t="str">
        <f t="shared" si="79"/>
        <v/>
      </c>
      <c r="Q93" s="7" t="str">
        <f>IF(B93="","",YEAR(申込書!$C$54)-YEAR(申込一覧表!B93))</f>
        <v/>
      </c>
      <c r="R93" s="11">
        <f t="shared" si="80"/>
        <v>0</v>
      </c>
      <c r="S93" s="11">
        <f t="shared" si="81"/>
        <v>0</v>
      </c>
      <c r="T93" s="11">
        <f t="shared" si="82"/>
        <v>0</v>
      </c>
      <c r="U93" s="4" t="str">
        <f t="shared" si="83"/>
        <v/>
      </c>
      <c r="V93" s="4" t="str">
        <f t="shared" si="84"/>
        <v/>
      </c>
      <c r="X93" s="6">
        <f t="shared" si="105"/>
        <v>0</v>
      </c>
      <c r="Y93" s="6" t="str">
        <f t="shared" si="106"/>
        <v/>
      </c>
      <c r="Z93" s="4">
        <f t="shared" si="85"/>
        <v>0</v>
      </c>
      <c r="AA93" s="4">
        <f t="shared" si="77"/>
        <v>0</v>
      </c>
      <c r="AB93" s="4" t="str">
        <f t="shared" si="78"/>
        <v/>
      </c>
      <c r="AC93" s="4" t="str">
        <f t="shared" si="86"/>
        <v/>
      </c>
      <c r="AD93" s="11">
        <f t="shared" si="87"/>
        <v>0</v>
      </c>
      <c r="AE93" s="4" t="str">
        <f t="shared" si="88"/>
        <v/>
      </c>
      <c r="AF93" s="4">
        <v>5</v>
      </c>
      <c r="AG93" s="4" t="str">
        <f t="shared" si="89"/>
        <v xml:space="preserve"> </v>
      </c>
      <c r="AH93" s="4" t="str">
        <f t="shared" si="90"/>
        <v xml:space="preserve">  </v>
      </c>
      <c r="AI93" s="4" t="str">
        <f t="shared" si="91"/>
        <v/>
      </c>
      <c r="AJ93" s="4" t="str">
        <f t="shared" si="104"/>
        <v/>
      </c>
      <c r="AO93" s="4" t="str">
        <f t="shared" si="75"/>
        <v/>
      </c>
      <c r="AP93" s="4" t="str">
        <f t="shared" si="76"/>
        <v/>
      </c>
      <c r="AQ93" s="4" t="str">
        <f t="shared" si="92"/>
        <v/>
      </c>
      <c r="AR93" s="4" t="str">
        <f t="shared" si="93"/>
        <v/>
      </c>
      <c r="AS93" s="4" t="str">
        <f t="shared" si="103"/>
        <v/>
      </c>
      <c r="AT93" s="4" t="str">
        <f t="shared" si="94"/>
        <v/>
      </c>
      <c r="AU93" s="4" t="str">
        <f t="shared" si="95"/>
        <v/>
      </c>
      <c r="AV93" s="4" t="str">
        <f t="shared" si="96"/>
        <v/>
      </c>
      <c r="AW93" s="4">
        <f t="shared" si="97"/>
        <v>0</v>
      </c>
      <c r="AX93" s="4" t="str">
        <f t="shared" si="98"/>
        <v>999:99.99</v>
      </c>
      <c r="AY93" s="4" t="str">
        <f t="shared" si="99"/>
        <v>999:99.99</v>
      </c>
      <c r="AZ93" s="4" t="str">
        <f t="shared" si="100"/>
        <v>999:99.99</v>
      </c>
      <c r="BA93" s="4" t="str">
        <f t="shared" si="101"/>
        <v>999:99.99</v>
      </c>
    </row>
    <row r="94" spans="1:53" ht="16.5" customHeight="1">
      <c r="A94" s="7" t="str">
        <f t="shared" si="102"/>
        <v/>
      </c>
      <c r="B94" s="83"/>
      <c r="C94" s="84"/>
      <c r="D94" s="85"/>
      <c r="E94" s="86"/>
      <c r="F94" s="86"/>
      <c r="G94" s="86"/>
      <c r="H94" s="86"/>
      <c r="I94" s="87"/>
      <c r="J94" s="82"/>
      <c r="K94" s="87"/>
      <c r="L94" s="82"/>
      <c r="M94" s="87"/>
      <c r="N94" s="82"/>
      <c r="O94" s="87"/>
      <c r="P94" s="95" t="str">
        <f t="shared" si="79"/>
        <v/>
      </c>
      <c r="Q94" s="7" t="str">
        <f>IF(B94="","",YEAR(申込書!$C$54)-YEAR(申込一覧表!B94))</f>
        <v/>
      </c>
      <c r="R94" s="11">
        <f t="shared" si="80"/>
        <v>0</v>
      </c>
      <c r="S94" s="11">
        <f t="shared" si="81"/>
        <v>0</v>
      </c>
      <c r="T94" s="11">
        <f t="shared" si="82"/>
        <v>0</v>
      </c>
      <c r="U94" s="4" t="str">
        <f t="shared" si="83"/>
        <v/>
      </c>
      <c r="V94" s="4" t="str">
        <f t="shared" si="84"/>
        <v/>
      </c>
      <c r="X94" s="6">
        <f t="shared" si="105"/>
        <v>0</v>
      </c>
      <c r="Y94" s="6" t="str">
        <f t="shared" si="106"/>
        <v/>
      </c>
      <c r="Z94" s="4">
        <f t="shared" si="85"/>
        <v>0</v>
      </c>
      <c r="AA94" s="4">
        <f t="shared" si="77"/>
        <v>0</v>
      </c>
      <c r="AB94" s="4" t="str">
        <f t="shared" si="78"/>
        <v/>
      </c>
      <c r="AC94" s="4" t="str">
        <f t="shared" si="86"/>
        <v/>
      </c>
      <c r="AD94" s="11">
        <f t="shared" si="87"/>
        <v>0</v>
      </c>
      <c r="AE94" s="4" t="str">
        <f t="shared" si="88"/>
        <v/>
      </c>
      <c r="AF94" s="4">
        <v>5</v>
      </c>
      <c r="AG94" s="4" t="str">
        <f t="shared" si="89"/>
        <v xml:space="preserve"> </v>
      </c>
      <c r="AH94" s="4" t="str">
        <f t="shared" si="90"/>
        <v xml:space="preserve">  </v>
      </c>
      <c r="AI94" s="4" t="str">
        <f t="shared" si="91"/>
        <v/>
      </c>
      <c r="AJ94" s="4" t="str">
        <f t="shared" si="104"/>
        <v/>
      </c>
      <c r="AO94" s="4" t="str">
        <f t="shared" si="75"/>
        <v/>
      </c>
      <c r="AP94" s="4" t="str">
        <f t="shared" si="76"/>
        <v/>
      </c>
      <c r="AQ94" s="4" t="str">
        <f t="shared" si="92"/>
        <v/>
      </c>
      <c r="AR94" s="4" t="str">
        <f t="shared" si="93"/>
        <v/>
      </c>
      <c r="AS94" s="4" t="str">
        <f t="shared" si="103"/>
        <v/>
      </c>
      <c r="AT94" s="4" t="str">
        <f t="shared" si="94"/>
        <v/>
      </c>
      <c r="AU94" s="4" t="str">
        <f t="shared" si="95"/>
        <v/>
      </c>
      <c r="AV94" s="4" t="str">
        <f t="shared" si="96"/>
        <v/>
      </c>
      <c r="AW94" s="4">
        <f t="shared" si="97"/>
        <v>0</v>
      </c>
      <c r="AX94" s="4" t="str">
        <f t="shared" si="98"/>
        <v>999:99.99</v>
      </c>
      <c r="AY94" s="4" t="str">
        <f t="shared" si="99"/>
        <v>999:99.99</v>
      </c>
      <c r="AZ94" s="4" t="str">
        <f t="shared" si="100"/>
        <v>999:99.99</v>
      </c>
      <c r="BA94" s="4" t="str">
        <f t="shared" si="101"/>
        <v>999:99.99</v>
      </c>
    </row>
    <row r="95" spans="1:53" ht="16.5" customHeight="1">
      <c r="A95" s="7" t="str">
        <f t="shared" si="102"/>
        <v/>
      </c>
      <c r="B95" s="83"/>
      <c r="C95" s="84"/>
      <c r="D95" s="85"/>
      <c r="E95" s="86"/>
      <c r="F95" s="86"/>
      <c r="G95" s="86"/>
      <c r="H95" s="86"/>
      <c r="I95" s="87"/>
      <c r="J95" s="82"/>
      <c r="K95" s="87"/>
      <c r="L95" s="82"/>
      <c r="M95" s="87"/>
      <c r="N95" s="82"/>
      <c r="O95" s="87"/>
      <c r="P95" s="95" t="str">
        <f t="shared" si="79"/>
        <v/>
      </c>
      <c r="Q95" s="7" t="str">
        <f>IF(B95="","",YEAR(申込書!$C$54)-YEAR(申込一覧表!B95))</f>
        <v/>
      </c>
      <c r="R95" s="11">
        <f t="shared" si="80"/>
        <v>0</v>
      </c>
      <c r="S95" s="11">
        <f t="shared" si="81"/>
        <v>0</v>
      </c>
      <c r="T95" s="11">
        <f t="shared" si="82"/>
        <v>0</v>
      </c>
      <c r="U95" s="4" t="str">
        <f t="shared" si="83"/>
        <v/>
      </c>
      <c r="V95" s="4" t="str">
        <f t="shared" si="84"/>
        <v/>
      </c>
      <c r="X95" s="6">
        <f t="shared" si="105"/>
        <v>0</v>
      </c>
      <c r="Y95" s="6" t="str">
        <f t="shared" si="106"/>
        <v/>
      </c>
      <c r="Z95" s="4">
        <f t="shared" si="85"/>
        <v>0</v>
      </c>
      <c r="AA95" s="4">
        <f t="shared" si="77"/>
        <v>0</v>
      </c>
      <c r="AB95" s="4" t="str">
        <f t="shared" si="78"/>
        <v/>
      </c>
      <c r="AC95" s="4" t="str">
        <f t="shared" si="86"/>
        <v/>
      </c>
      <c r="AD95" s="11">
        <f t="shared" si="87"/>
        <v>0</v>
      </c>
      <c r="AE95" s="4" t="str">
        <f t="shared" si="88"/>
        <v/>
      </c>
      <c r="AF95" s="4">
        <v>5</v>
      </c>
      <c r="AG95" s="4" t="str">
        <f t="shared" si="89"/>
        <v xml:space="preserve"> </v>
      </c>
      <c r="AH95" s="4" t="str">
        <f t="shared" si="90"/>
        <v xml:space="preserve">  </v>
      </c>
      <c r="AI95" s="4" t="str">
        <f t="shared" si="91"/>
        <v/>
      </c>
      <c r="AJ95" s="4" t="str">
        <f t="shared" si="104"/>
        <v/>
      </c>
      <c r="AO95" s="4" t="str">
        <f t="shared" si="75"/>
        <v/>
      </c>
      <c r="AP95" s="4" t="str">
        <f t="shared" si="76"/>
        <v/>
      </c>
      <c r="AQ95" s="4" t="str">
        <f t="shared" si="92"/>
        <v/>
      </c>
      <c r="AR95" s="4" t="str">
        <f t="shared" si="93"/>
        <v/>
      </c>
      <c r="AS95" s="4" t="str">
        <f t="shared" si="103"/>
        <v/>
      </c>
      <c r="AT95" s="4" t="str">
        <f t="shared" si="94"/>
        <v/>
      </c>
      <c r="AU95" s="4" t="str">
        <f t="shared" si="95"/>
        <v/>
      </c>
      <c r="AV95" s="4" t="str">
        <f t="shared" si="96"/>
        <v/>
      </c>
      <c r="AW95" s="4">
        <f t="shared" si="97"/>
        <v>0</v>
      </c>
      <c r="AX95" s="4" t="str">
        <f t="shared" si="98"/>
        <v>999:99.99</v>
      </c>
      <c r="AY95" s="4" t="str">
        <f t="shared" si="99"/>
        <v>999:99.99</v>
      </c>
      <c r="AZ95" s="4" t="str">
        <f t="shared" si="100"/>
        <v>999:99.99</v>
      </c>
      <c r="BA95" s="4" t="str">
        <f t="shared" si="101"/>
        <v>999:99.99</v>
      </c>
    </row>
    <row r="96" spans="1:53" ht="16.5" customHeight="1">
      <c r="A96" s="7" t="str">
        <f t="shared" si="102"/>
        <v/>
      </c>
      <c r="B96" s="83"/>
      <c r="C96" s="84"/>
      <c r="D96" s="85"/>
      <c r="E96" s="86"/>
      <c r="F96" s="86"/>
      <c r="G96" s="86"/>
      <c r="H96" s="86"/>
      <c r="I96" s="87"/>
      <c r="J96" s="82"/>
      <c r="K96" s="87"/>
      <c r="L96" s="82"/>
      <c r="M96" s="87"/>
      <c r="N96" s="82"/>
      <c r="O96" s="87"/>
      <c r="P96" s="95" t="str">
        <f t="shared" si="79"/>
        <v/>
      </c>
      <c r="Q96" s="7" t="str">
        <f>IF(B96="","",YEAR(申込書!$C$54)-YEAR(申込一覧表!B96))</f>
        <v/>
      </c>
      <c r="R96" s="11">
        <f t="shared" si="80"/>
        <v>0</v>
      </c>
      <c r="S96" s="11">
        <f t="shared" si="81"/>
        <v>0</v>
      </c>
      <c r="T96" s="11">
        <f t="shared" si="82"/>
        <v>0</v>
      </c>
      <c r="U96" s="4" t="str">
        <f t="shared" si="83"/>
        <v/>
      </c>
      <c r="V96" s="4" t="str">
        <f t="shared" si="84"/>
        <v/>
      </c>
      <c r="X96" s="6">
        <f t="shared" si="105"/>
        <v>0</v>
      </c>
      <c r="Y96" s="6" t="str">
        <f t="shared" si="106"/>
        <v/>
      </c>
      <c r="Z96" s="4">
        <f t="shared" si="85"/>
        <v>0</v>
      </c>
      <c r="AA96" s="4">
        <f t="shared" si="77"/>
        <v>0</v>
      </c>
      <c r="AB96" s="4" t="str">
        <f t="shared" si="78"/>
        <v/>
      </c>
      <c r="AC96" s="4" t="str">
        <f t="shared" si="86"/>
        <v/>
      </c>
      <c r="AD96" s="11">
        <f t="shared" si="87"/>
        <v>0</v>
      </c>
      <c r="AE96" s="4" t="str">
        <f t="shared" si="88"/>
        <v/>
      </c>
      <c r="AF96" s="4">
        <v>5</v>
      </c>
      <c r="AG96" s="4" t="str">
        <f t="shared" si="89"/>
        <v xml:space="preserve"> </v>
      </c>
      <c r="AH96" s="4" t="str">
        <f t="shared" si="90"/>
        <v xml:space="preserve">  </v>
      </c>
      <c r="AI96" s="4" t="str">
        <f t="shared" si="91"/>
        <v/>
      </c>
      <c r="AJ96" s="4" t="str">
        <f t="shared" si="104"/>
        <v/>
      </c>
      <c r="AO96" s="4" t="str">
        <f t="shared" si="75"/>
        <v/>
      </c>
      <c r="AP96" s="4" t="str">
        <f t="shared" si="76"/>
        <v/>
      </c>
      <c r="AQ96" s="4" t="str">
        <f t="shared" si="92"/>
        <v/>
      </c>
      <c r="AR96" s="4" t="str">
        <f t="shared" si="93"/>
        <v/>
      </c>
      <c r="AS96" s="4" t="str">
        <f t="shared" si="103"/>
        <v/>
      </c>
      <c r="AT96" s="4" t="str">
        <f t="shared" si="94"/>
        <v/>
      </c>
      <c r="AU96" s="4" t="str">
        <f t="shared" si="95"/>
        <v/>
      </c>
      <c r="AV96" s="4" t="str">
        <f t="shared" si="96"/>
        <v/>
      </c>
      <c r="AW96" s="4">
        <f t="shared" si="97"/>
        <v>0</v>
      </c>
      <c r="AX96" s="4" t="str">
        <f t="shared" si="98"/>
        <v>999:99.99</v>
      </c>
      <c r="AY96" s="4" t="str">
        <f t="shared" si="99"/>
        <v>999:99.99</v>
      </c>
      <c r="AZ96" s="4" t="str">
        <f t="shared" si="100"/>
        <v>999:99.99</v>
      </c>
      <c r="BA96" s="4" t="str">
        <f t="shared" si="101"/>
        <v>999:99.99</v>
      </c>
    </row>
    <row r="97" spans="1:53" ht="16.5" customHeight="1">
      <c r="A97" s="7" t="str">
        <f t="shared" si="102"/>
        <v/>
      </c>
      <c r="B97" s="83"/>
      <c r="C97" s="84"/>
      <c r="D97" s="85"/>
      <c r="E97" s="86"/>
      <c r="F97" s="86"/>
      <c r="G97" s="86"/>
      <c r="H97" s="86"/>
      <c r="I97" s="87"/>
      <c r="J97" s="82"/>
      <c r="K97" s="87"/>
      <c r="L97" s="82"/>
      <c r="M97" s="87"/>
      <c r="N97" s="82"/>
      <c r="O97" s="87"/>
      <c r="P97" s="95" t="str">
        <f t="shared" si="79"/>
        <v/>
      </c>
      <c r="Q97" s="7" t="str">
        <f>IF(B97="","",YEAR(申込書!$C$54)-YEAR(申込一覧表!B97))</f>
        <v/>
      </c>
      <c r="R97" s="11">
        <f t="shared" si="80"/>
        <v>0</v>
      </c>
      <c r="S97" s="11">
        <f t="shared" si="81"/>
        <v>0</v>
      </c>
      <c r="T97" s="11">
        <f t="shared" si="82"/>
        <v>0</v>
      </c>
      <c r="U97" s="4" t="str">
        <f t="shared" si="83"/>
        <v/>
      </c>
      <c r="V97" s="4" t="str">
        <f t="shared" si="84"/>
        <v/>
      </c>
      <c r="X97" s="6">
        <f t="shared" si="105"/>
        <v>0</v>
      </c>
      <c r="Y97" s="6" t="str">
        <f t="shared" si="106"/>
        <v/>
      </c>
      <c r="Z97" s="4">
        <f t="shared" si="85"/>
        <v>0</v>
      </c>
      <c r="AA97" s="4">
        <f t="shared" si="77"/>
        <v>0</v>
      </c>
      <c r="AB97" s="4" t="str">
        <f t="shared" si="78"/>
        <v/>
      </c>
      <c r="AC97" s="4" t="str">
        <f t="shared" si="86"/>
        <v/>
      </c>
      <c r="AD97" s="11">
        <f t="shared" si="87"/>
        <v>0</v>
      </c>
      <c r="AE97" s="4" t="str">
        <f t="shared" si="88"/>
        <v/>
      </c>
      <c r="AF97" s="4">
        <v>5</v>
      </c>
      <c r="AG97" s="4" t="str">
        <f t="shared" si="89"/>
        <v xml:space="preserve"> </v>
      </c>
      <c r="AH97" s="4" t="str">
        <f t="shared" si="90"/>
        <v xml:space="preserve">  </v>
      </c>
      <c r="AI97" s="4" t="str">
        <f t="shared" si="91"/>
        <v/>
      </c>
      <c r="AJ97" s="4" t="str">
        <f t="shared" si="104"/>
        <v/>
      </c>
      <c r="AO97" s="4" t="str">
        <f t="shared" si="75"/>
        <v/>
      </c>
      <c r="AP97" s="4" t="str">
        <f t="shared" si="76"/>
        <v/>
      </c>
      <c r="AQ97" s="4" t="str">
        <f t="shared" si="92"/>
        <v/>
      </c>
      <c r="AR97" s="4" t="str">
        <f t="shared" si="93"/>
        <v/>
      </c>
      <c r="AS97" s="4" t="str">
        <f t="shared" si="103"/>
        <v/>
      </c>
      <c r="AT97" s="4" t="str">
        <f t="shared" si="94"/>
        <v/>
      </c>
      <c r="AU97" s="4" t="str">
        <f t="shared" si="95"/>
        <v/>
      </c>
      <c r="AV97" s="4" t="str">
        <f t="shared" si="96"/>
        <v/>
      </c>
      <c r="AW97" s="4">
        <f t="shared" si="97"/>
        <v>0</v>
      </c>
      <c r="AX97" s="4" t="str">
        <f t="shared" si="98"/>
        <v>999:99.99</v>
      </c>
      <c r="AY97" s="4" t="str">
        <f t="shared" si="99"/>
        <v>999:99.99</v>
      </c>
      <c r="AZ97" s="4" t="str">
        <f t="shared" si="100"/>
        <v>999:99.99</v>
      </c>
      <c r="BA97" s="4" t="str">
        <f t="shared" si="101"/>
        <v>999:99.99</v>
      </c>
    </row>
    <row r="98" spans="1:53" ht="16.5" customHeight="1">
      <c r="A98" s="7" t="str">
        <f t="shared" si="102"/>
        <v/>
      </c>
      <c r="B98" s="83"/>
      <c r="C98" s="84"/>
      <c r="D98" s="85"/>
      <c r="E98" s="86"/>
      <c r="F98" s="86"/>
      <c r="G98" s="86"/>
      <c r="H98" s="86"/>
      <c r="I98" s="87"/>
      <c r="J98" s="82"/>
      <c r="K98" s="87"/>
      <c r="L98" s="82"/>
      <c r="M98" s="87"/>
      <c r="N98" s="82"/>
      <c r="O98" s="87"/>
      <c r="P98" s="95" t="str">
        <f t="shared" si="79"/>
        <v/>
      </c>
      <c r="Q98" s="7" t="str">
        <f>IF(B98="","",YEAR(申込書!$C$54)-YEAR(申込一覧表!B98))</f>
        <v/>
      </c>
      <c r="R98" s="11">
        <f t="shared" si="80"/>
        <v>0</v>
      </c>
      <c r="S98" s="11">
        <f t="shared" si="81"/>
        <v>0</v>
      </c>
      <c r="T98" s="11">
        <f t="shared" si="82"/>
        <v>0</v>
      </c>
      <c r="U98" s="4" t="str">
        <f t="shared" si="83"/>
        <v/>
      </c>
      <c r="V98" s="4" t="str">
        <f t="shared" si="84"/>
        <v/>
      </c>
      <c r="X98" s="6">
        <f t="shared" si="105"/>
        <v>0</v>
      </c>
      <c r="Y98" s="6" t="str">
        <f t="shared" si="106"/>
        <v/>
      </c>
      <c r="Z98" s="4">
        <f t="shared" si="85"/>
        <v>0</v>
      </c>
      <c r="AA98" s="4">
        <f t="shared" si="77"/>
        <v>0</v>
      </c>
      <c r="AB98" s="4" t="str">
        <f t="shared" si="78"/>
        <v/>
      </c>
      <c r="AC98" s="4" t="str">
        <f t="shared" si="86"/>
        <v/>
      </c>
      <c r="AD98" s="11">
        <f t="shared" si="87"/>
        <v>0</v>
      </c>
      <c r="AE98" s="4" t="str">
        <f t="shared" si="88"/>
        <v/>
      </c>
      <c r="AF98" s="4">
        <v>5</v>
      </c>
      <c r="AG98" s="4" t="str">
        <f t="shared" si="89"/>
        <v xml:space="preserve"> </v>
      </c>
      <c r="AH98" s="4" t="str">
        <f t="shared" si="90"/>
        <v xml:space="preserve">  </v>
      </c>
      <c r="AI98" s="4" t="str">
        <f t="shared" si="91"/>
        <v/>
      </c>
      <c r="AJ98" s="4" t="str">
        <f t="shared" si="104"/>
        <v/>
      </c>
      <c r="AO98" s="4" t="str">
        <f t="shared" si="75"/>
        <v/>
      </c>
      <c r="AP98" s="4" t="str">
        <f t="shared" si="76"/>
        <v/>
      </c>
      <c r="AQ98" s="4" t="str">
        <f t="shared" si="92"/>
        <v/>
      </c>
      <c r="AR98" s="4" t="str">
        <f t="shared" si="93"/>
        <v/>
      </c>
      <c r="AS98" s="4" t="str">
        <f t="shared" si="103"/>
        <v/>
      </c>
      <c r="AT98" s="4" t="str">
        <f t="shared" si="94"/>
        <v/>
      </c>
      <c r="AU98" s="4" t="str">
        <f t="shared" si="95"/>
        <v/>
      </c>
      <c r="AV98" s="4" t="str">
        <f t="shared" si="96"/>
        <v/>
      </c>
      <c r="AW98" s="4">
        <f t="shared" si="97"/>
        <v>0</v>
      </c>
      <c r="AX98" s="4" t="str">
        <f t="shared" si="98"/>
        <v>999:99.99</v>
      </c>
      <c r="AY98" s="4" t="str">
        <f t="shared" si="99"/>
        <v>999:99.99</v>
      </c>
      <c r="AZ98" s="4" t="str">
        <f t="shared" si="100"/>
        <v>999:99.99</v>
      </c>
      <c r="BA98" s="4" t="str">
        <f t="shared" si="101"/>
        <v>999:99.99</v>
      </c>
    </row>
    <row r="99" spans="1:53" ht="16.5" customHeight="1">
      <c r="A99" s="7" t="str">
        <f t="shared" si="102"/>
        <v/>
      </c>
      <c r="B99" s="83"/>
      <c r="C99" s="84"/>
      <c r="D99" s="85"/>
      <c r="E99" s="86"/>
      <c r="F99" s="86"/>
      <c r="G99" s="86"/>
      <c r="H99" s="86"/>
      <c r="I99" s="87"/>
      <c r="J99" s="82"/>
      <c r="K99" s="87"/>
      <c r="L99" s="82"/>
      <c r="M99" s="87"/>
      <c r="N99" s="82"/>
      <c r="O99" s="87"/>
      <c r="P99" s="95" t="str">
        <f t="shared" si="79"/>
        <v/>
      </c>
      <c r="Q99" s="7" t="str">
        <f>IF(B99="","",YEAR(申込書!$C$54)-YEAR(申込一覧表!B99))</f>
        <v/>
      </c>
      <c r="R99" s="11">
        <f t="shared" si="80"/>
        <v>0</v>
      </c>
      <c r="S99" s="11">
        <f t="shared" si="81"/>
        <v>0</v>
      </c>
      <c r="T99" s="11">
        <f t="shared" si="82"/>
        <v>0</v>
      </c>
      <c r="U99" s="4" t="str">
        <f t="shared" si="83"/>
        <v/>
      </c>
      <c r="V99" s="4" t="str">
        <f t="shared" si="84"/>
        <v/>
      </c>
      <c r="X99" s="6">
        <f t="shared" si="105"/>
        <v>0</v>
      </c>
      <c r="Y99" s="6" t="str">
        <f t="shared" si="106"/>
        <v/>
      </c>
      <c r="Z99" s="4">
        <f t="shared" si="85"/>
        <v>0</v>
      </c>
      <c r="AA99" s="4">
        <f t="shared" si="77"/>
        <v>0</v>
      </c>
      <c r="AB99" s="4" t="str">
        <f t="shared" si="78"/>
        <v/>
      </c>
      <c r="AC99" s="4" t="str">
        <f t="shared" si="86"/>
        <v/>
      </c>
      <c r="AD99" s="11">
        <f t="shared" si="87"/>
        <v>0</v>
      </c>
      <c r="AE99" s="4" t="str">
        <f t="shared" si="88"/>
        <v/>
      </c>
      <c r="AF99" s="4">
        <v>5</v>
      </c>
      <c r="AG99" s="4" t="str">
        <f t="shared" si="89"/>
        <v xml:space="preserve"> </v>
      </c>
      <c r="AH99" s="4" t="str">
        <f t="shared" si="90"/>
        <v xml:space="preserve">  </v>
      </c>
      <c r="AI99" s="4" t="str">
        <f t="shared" si="91"/>
        <v/>
      </c>
      <c r="AJ99" s="4" t="str">
        <f t="shared" si="104"/>
        <v/>
      </c>
      <c r="AO99" s="4" t="str">
        <f t="shared" si="75"/>
        <v/>
      </c>
      <c r="AP99" s="4" t="str">
        <f t="shared" si="76"/>
        <v/>
      </c>
      <c r="AQ99" s="4" t="str">
        <f t="shared" si="92"/>
        <v/>
      </c>
      <c r="AR99" s="4" t="str">
        <f t="shared" si="93"/>
        <v/>
      </c>
      <c r="AS99" s="4" t="str">
        <f t="shared" si="103"/>
        <v/>
      </c>
      <c r="AT99" s="4" t="str">
        <f t="shared" si="94"/>
        <v/>
      </c>
      <c r="AU99" s="4" t="str">
        <f t="shared" si="95"/>
        <v/>
      </c>
      <c r="AV99" s="4" t="str">
        <f t="shared" si="96"/>
        <v/>
      </c>
      <c r="AW99" s="4">
        <f t="shared" si="97"/>
        <v>0</v>
      </c>
      <c r="AX99" s="4" t="str">
        <f t="shared" si="98"/>
        <v>999:99.99</v>
      </c>
      <c r="AY99" s="4" t="str">
        <f t="shared" si="99"/>
        <v>999:99.99</v>
      </c>
      <c r="AZ99" s="4" t="str">
        <f t="shared" si="100"/>
        <v>999:99.99</v>
      </c>
      <c r="BA99" s="4" t="str">
        <f t="shared" si="101"/>
        <v>999:99.99</v>
      </c>
    </row>
    <row r="100" spans="1:53" ht="16.5" customHeight="1">
      <c r="A100" s="7" t="str">
        <f t="shared" si="102"/>
        <v/>
      </c>
      <c r="B100" s="83"/>
      <c r="C100" s="84"/>
      <c r="D100" s="85"/>
      <c r="E100" s="86"/>
      <c r="F100" s="86"/>
      <c r="G100" s="86"/>
      <c r="H100" s="86"/>
      <c r="I100" s="87"/>
      <c r="J100" s="82"/>
      <c r="K100" s="87"/>
      <c r="L100" s="82"/>
      <c r="M100" s="87"/>
      <c r="N100" s="82"/>
      <c r="O100" s="87"/>
      <c r="P100" s="95" t="str">
        <f t="shared" si="79"/>
        <v/>
      </c>
      <c r="Q100" s="7" t="str">
        <f>IF(B100="","",YEAR(申込書!$C$54)-YEAR(申込一覧表!B100))</f>
        <v/>
      </c>
      <c r="R100" s="11">
        <f t="shared" si="80"/>
        <v>0</v>
      </c>
      <c r="S100" s="11">
        <f t="shared" si="81"/>
        <v>0</v>
      </c>
      <c r="T100" s="11">
        <f t="shared" si="82"/>
        <v>0</v>
      </c>
      <c r="U100" s="4" t="str">
        <f t="shared" si="83"/>
        <v/>
      </c>
      <c r="V100" s="4" t="str">
        <f t="shared" si="84"/>
        <v/>
      </c>
      <c r="X100" s="6">
        <f t="shared" si="105"/>
        <v>0</v>
      </c>
      <c r="Y100" s="6" t="str">
        <f t="shared" si="106"/>
        <v/>
      </c>
      <c r="Z100" s="4">
        <f t="shared" si="85"/>
        <v>0</v>
      </c>
      <c r="AA100" s="4">
        <f t="shared" si="77"/>
        <v>0</v>
      </c>
      <c r="AB100" s="4" t="str">
        <f t="shared" si="78"/>
        <v/>
      </c>
      <c r="AC100" s="4" t="str">
        <f t="shared" si="86"/>
        <v/>
      </c>
      <c r="AD100" s="11">
        <f t="shared" si="87"/>
        <v>0</v>
      </c>
      <c r="AE100" s="4" t="str">
        <f t="shared" si="88"/>
        <v/>
      </c>
      <c r="AF100" s="4">
        <v>5</v>
      </c>
      <c r="AG100" s="4" t="str">
        <f t="shared" si="89"/>
        <v xml:space="preserve"> </v>
      </c>
      <c r="AH100" s="4" t="str">
        <f t="shared" si="90"/>
        <v xml:space="preserve">  </v>
      </c>
      <c r="AI100" s="4" t="str">
        <f t="shared" si="91"/>
        <v/>
      </c>
      <c r="AJ100" s="4" t="str">
        <f t="shared" si="104"/>
        <v/>
      </c>
      <c r="AO100" s="4" t="str">
        <f t="shared" si="75"/>
        <v/>
      </c>
      <c r="AP100" s="4" t="str">
        <f t="shared" si="76"/>
        <v/>
      </c>
      <c r="AQ100" s="4" t="str">
        <f t="shared" si="92"/>
        <v/>
      </c>
      <c r="AR100" s="4" t="str">
        <f t="shared" si="93"/>
        <v/>
      </c>
      <c r="AS100" s="4" t="str">
        <f t="shared" si="103"/>
        <v/>
      </c>
      <c r="AT100" s="4" t="str">
        <f t="shared" si="94"/>
        <v/>
      </c>
      <c r="AU100" s="4" t="str">
        <f t="shared" si="95"/>
        <v/>
      </c>
      <c r="AV100" s="4" t="str">
        <f t="shared" si="96"/>
        <v/>
      </c>
      <c r="AW100" s="4">
        <f t="shared" si="97"/>
        <v>0</v>
      </c>
      <c r="AX100" s="4" t="str">
        <f t="shared" si="98"/>
        <v>999:99.99</v>
      </c>
      <c r="AY100" s="4" t="str">
        <f t="shared" si="99"/>
        <v>999:99.99</v>
      </c>
      <c r="AZ100" s="4" t="str">
        <f t="shared" si="100"/>
        <v>999:99.99</v>
      </c>
      <c r="BA100" s="4" t="str">
        <f t="shared" si="101"/>
        <v>999:99.99</v>
      </c>
    </row>
    <row r="101" spans="1:53" ht="16.5" customHeight="1">
      <c r="A101" s="7" t="str">
        <f t="shared" si="102"/>
        <v/>
      </c>
      <c r="B101" s="83"/>
      <c r="C101" s="84"/>
      <c r="D101" s="85"/>
      <c r="E101" s="86"/>
      <c r="F101" s="86"/>
      <c r="G101" s="86"/>
      <c r="H101" s="86"/>
      <c r="I101" s="87"/>
      <c r="J101" s="82"/>
      <c r="K101" s="87"/>
      <c r="L101" s="82"/>
      <c r="M101" s="87"/>
      <c r="N101" s="82"/>
      <c r="O101" s="87"/>
      <c r="P101" s="95" t="str">
        <f t="shared" si="79"/>
        <v/>
      </c>
      <c r="Q101" s="7" t="str">
        <f>IF(B101="","",YEAR(申込書!$C$54)-YEAR(申込一覧表!B101))</f>
        <v/>
      </c>
      <c r="R101" s="11">
        <f t="shared" si="80"/>
        <v>0</v>
      </c>
      <c r="S101" s="11">
        <f t="shared" si="81"/>
        <v>0</v>
      </c>
      <c r="T101" s="11">
        <f t="shared" si="82"/>
        <v>0</v>
      </c>
      <c r="U101" s="4" t="str">
        <f t="shared" si="83"/>
        <v/>
      </c>
      <c r="V101" s="4" t="str">
        <f t="shared" si="84"/>
        <v/>
      </c>
      <c r="X101" s="6">
        <f t="shared" si="105"/>
        <v>0</v>
      </c>
      <c r="Y101" s="6" t="str">
        <f t="shared" si="106"/>
        <v/>
      </c>
      <c r="Z101" s="4">
        <f t="shared" si="85"/>
        <v>0</v>
      </c>
      <c r="AA101" s="4">
        <f t="shared" si="77"/>
        <v>0</v>
      </c>
      <c r="AB101" s="4" t="str">
        <f t="shared" si="78"/>
        <v/>
      </c>
      <c r="AC101" s="4" t="str">
        <f t="shared" si="86"/>
        <v/>
      </c>
      <c r="AD101" s="11">
        <f t="shared" si="87"/>
        <v>0</v>
      </c>
      <c r="AE101" s="4" t="str">
        <f t="shared" si="88"/>
        <v/>
      </c>
      <c r="AF101" s="4">
        <v>5</v>
      </c>
      <c r="AG101" s="4" t="str">
        <f t="shared" si="89"/>
        <v xml:space="preserve"> </v>
      </c>
      <c r="AH101" s="4" t="str">
        <f t="shared" si="90"/>
        <v xml:space="preserve">  </v>
      </c>
      <c r="AI101" s="4" t="str">
        <f t="shared" si="91"/>
        <v/>
      </c>
      <c r="AJ101" s="4" t="str">
        <f t="shared" si="104"/>
        <v/>
      </c>
      <c r="AO101" s="4" t="str">
        <f t="shared" si="75"/>
        <v/>
      </c>
      <c r="AP101" s="4" t="str">
        <f t="shared" si="76"/>
        <v/>
      </c>
      <c r="AQ101" s="4" t="str">
        <f t="shared" si="92"/>
        <v/>
      </c>
      <c r="AR101" s="4" t="str">
        <f t="shared" si="93"/>
        <v/>
      </c>
      <c r="AS101" s="4" t="str">
        <f t="shared" si="103"/>
        <v/>
      </c>
      <c r="AT101" s="4" t="str">
        <f t="shared" si="94"/>
        <v/>
      </c>
      <c r="AU101" s="4" t="str">
        <f t="shared" si="95"/>
        <v/>
      </c>
      <c r="AV101" s="4" t="str">
        <f t="shared" si="96"/>
        <v/>
      </c>
      <c r="AW101" s="4">
        <f t="shared" si="97"/>
        <v>0</v>
      </c>
      <c r="AX101" s="4" t="str">
        <f t="shared" si="98"/>
        <v>999:99.99</v>
      </c>
      <c r="AY101" s="4" t="str">
        <f t="shared" si="99"/>
        <v>999:99.99</v>
      </c>
      <c r="AZ101" s="4" t="str">
        <f t="shared" si="100"/>
        <v>999:99.99</v>
      </c>
      <c r="BA101" s="4" t="str">
        <f t="shared" si="101"/>
        <v>999:99.99</v>
      </c>
    </row>
    <row r="102" spans="1:53" ht="16.5" customHeight="1">
      <c r="A102" s="7" t="str">
        <f t="shared" si="102"/>
        <v/>
      </c>
      <c r="B102" s="83"/>
      <c r="C102" s="84"/>
      <c r="D102" s="85"/>
      <c r="E102" s="86"/>
      <c r="F102" s="86"/>
      <c r="G102" s="86"/>
      <c r="H102" s="86"/>
      <c r="I102" s="87"/>
      <c r="J102" s="82"/>
      <c r="K102" s="87"/>
      <c r="L102" s="82"/>
      <c r="M102" s="87"/>
      <c r="N102" s="82"/>
      <c r="O102" s="87"/>
      <c r="P102" s="95" t="str">
        <f t="shared" si="79"/>
        <v/>
      </c>
      <c r="Q102" s="7" t="str">
        <f>IF(B102="","",YEAR(申込書!$C$54)-YEAR(申込一覧表!B102))</f>
        <v/>
      </c>
      <c r="R102" s="11">
        <f t="shared" si="80"/>
        <v>0</v>
      </c>
      <c r="S102" s="11">
        <f t="shared" si="81"/>
        <v>0</v>
      </c>
      <c r="T102" s="11">
        <f t="shared" si="82"/>
        <v>0</v>
      </c>
      <c r="U102" s="4" t="str">
        <f t="shared" si="83"/>
        <v/>
      </c>
      <c r="V102" s="4" t="str">
        <f t="shared" si="84"/>
        <v/>
      </c>
      <c r="X102" s="6">
        <f t="shared" si="105"/>
        <v>0</v>
      </c>
      <c r="Y102" s="6" t="str">
        <f t="shared" si="106"/>
        <v/>
      </c>
      <c r="Z102" s="4">
        <f t="shared" si="85"/>
        <v>0</v>
      </c>
      <c r="AA102" s="4">
        <f t="shared" si="77"/>
        <v>0</v>
      </c>
      <c r="AB102" s="4" t="str">
        <f t="shared" si="78"/>
        <v/>
      </c>
      <c r="AC102" s="4" t="str">
        <f t="shared" si="86"/>
        <v/>
      </c>
      <c r="AD102" s="11">
        <f t="shared" si="87"/>
        <v>0</v>
      </c>
      <c r="AE102" s="4" t="str">
        <f t="shared" si="88"/>
        <v/>
      </c>
      <c r="AF102" s="4">
        <v>5</v>
      </c>
      <c r="AG102" s="4" t="str">
        <f t="shared" si="89"/>
        <v xml:space="preserve"> </v>
      </c>
      <c r="AH102" s="4" t="str">
        <f t="shared" si="90"/>
        <v xml:space="preserve">  </v>
      </c>
      <c r="AI102" s="4" t="str">
        <f t="shared" si="91"/>
        <v/>
      </c>
      <c r="AJ102" s="4" t="str">
        <f t="shared" si="104"/>
        <v/>
      </c>
      <c r="AO102" s="4" t="str">
        <f t="shared" si="75"/>
        <v/>
      </c>
      <c r="AP102" s="4" t="str">
        <f t="shared" si="76"/>
        <v/>
      </c>
      <c r="AQ102" s="4" t="str">
        <f t="shared" si="92"/>
        <v/>
      </c>
      <c r="AR102" s="4" t="str">
        <f t="shared" si="93"/>
        <v/>
      </c>
      <c r="AS102" s="4" t="str">
        <f t="shared" si="103"/>
        <v/>
      </c>
      <c r="AT102" s="4" t="str">
        <f t="shared" si="94"/>
        <v/>
      </c>
      <c r="AU102" s="4" t="str">
        <f t="shared" si="95"/>
        <v/>
      </c>
      <c r="AV102" s="4" t="str">
        <f t="shared" si="96"/>
        <v/>
      </c>
      <c r="AW102" s="4">
        <f t="shared" si="97"/>
        <v>0</v>
      </c>
      <c r="AX102" s="4" t="str">
        <f t="shared" si="98"/>
        <v>999:99.99</v>
      </c>
      <c r="AY102" s="4" t="str">
        <f t="shared" si="99"/>
        <v>999:99.99</v>
      </c>
      <c r="AZ102" s="4" t="str">
        <f t="shared" si="100"/>
        <v>999:99.99</v>
      </c>
      <c r="BA102" s="4" t="str">
        <f t="shared" si="101"/>
        <v>999:99.99</v>
      </c>
    </row>
    <row r="103" spans="1:53" ht="16.5" customHeight="1">
      <c r="A103" s="7" t="str">
        <f t="shared" si="102"/>
        <v/>
      </c>
      <c r="B103" s="83"/>
      <c r="C103" s="84"/>
      <c r="D103" s="85"/>
      <c r="E103" s="86"/>
      <c r="F103" s="86"/>
      <c r="G103" s="86"/>
      <c r="H103" s="86"/>
      <c r="I103" s="87"/>
      <c r="J103" s="82"/>
      <c r="K103" s="87"/>
      <c r="L103" s="82"/>
      <c r="M103" s="87"/>
      <c r="N103" s="82"/>
      <c r="O103" s="87"/>
      <c r="P103" s="95" t="str">
        <f t="shared" si="79"/>
        <v/>
      </c>
      <c r="Q103" s="7" t="str">
        <f>IF(B103="","",YEAR(申込書!$C$54)-YEAR(申込一覧表!B103))</f>
        <v/>
      </c>
      <c r="R103" s="11">
        <f t="shared" si="80"/>
        <v>0</v>
      </c>
      <c r="S103" s="11">
        <f t="shared" si="81"/>
        <v>0</v>
      </c>
      <c r="T103" s="11">
        <f t="shared" si="82"/>
        <v>0</v>
      </c>
      <c r="U103" s="4" t="str">
        <f t="shared" si="83"/>
        <v/>
      </c>
      <c r="V103" s="4" t="str">
        <f t="shared" si="84"/>
        <v/>
      </c>
      <c r="X103" s="6">
        <f t="shared" si="105"/>
        <v>0</v>
      </c>
      <c r="Y103" s="6" t="str">
        <f t="shared" si="106"/>
        <v/>
      </c>
      <c r="Z103" s="4">
        <f t="shared" si="85"/>
        <v>0</v>
      </c>
      <c r="AA103" s="4">
        <f t="shared" si="77"/>
        <v>0</v>
      </c>
      <c r="AB103" s="4" t="str">
        <f t="shared" si="78"/>
        <v/>
      </c>
      <c r="AC103" s="4" t="str">
        <f t="shared" si="86"/>
        <v/>
      </c>
      <c r="AD103" s="11">
        <f t="shared" si="87"/>
        <v>0</v>
      </c>
      <c r="AE103" s="4" t="str">
        <f t="shared" si="88"/>
        <v/>
      </c>
      <c r="AF103" s="4">
        <v>5</v>
      </c>
      <c r="AG103" s="4" t="str">
        <f t="shared" si="89"/>
        <v xml:space="preserve"> </v>
      </c>
      <c r="AH103" s="4" t="str">
        <f t="shared" si="90"/>
        <v xml:space="preserve">  </v>
      </c>
      <c r="AI103" s="4" t="str">
        <f t="shared" si="91"/>
        <v/>
      </c>
      <c r="AJ103" s="4" t="str">
        <f t="shared" si="104"/>
        <v/>
      </c>
      <c r="AO103" s="4" t="str">
        <f t="shared" si="75"/>
        <v/>
      </c>
      <c r="AP103" s="4" t="str">
        <f t="shared" si="76"/>
        <v/>
      </c>
      <c r="AQ103" s="4" t="str">
        <f t="shared" si="92"/>
        <v/>
      </c>
      <c r="AR103" s="4" t="str">
        <f t="shared" si="93"/>
        <v/>
      </c>
      <c r="AS103" s="4" t="str">
        <f t="shared" si="103"/>
        <v/>
      </c>
      <c r="AT103" s="4" t="str">
        <f t="shared" si="94"/>
        <v/>
      </c>
      <c r="AU103" s="4" t="str">
        <f t="shared" si="95"/>
        <v/>
      </c>
      <c r="AV103" s="4" t="str">
        <f t="shared" si="96"/>
        <v/>
      </c>
      <c r="AW103" s="4">
        <f t="shared" si="97"/>
        <v>0</v>
      </c>
      <c r="AX103" s="4" t="str">
        <f t="shared" si="98"/>
        <v>999:99.99</v>
      </c>
      <c r="AY103" s="4" t="str">
        <f t="shared" si="99"/>
        <v>999:99.99</v>
      </c>
      <c r="AZ103" s="4" t="str">
        <f t="shared" si="100"/>
        <v>999:99.99</v>
      </c>
      <c r="BA103" s="4" t="str">
        <f t="shared" si="101"/>
        <v>999:99.99</v>
      </c>
    </row>
    <row r="104" spans="1:53" ht="16.5" customHeight="1">
      <c r="A104" s="7" t="str">
        <f t="shared" si="102"/>
        <v/>
      </c>
      <c r="B104" s="83"/>
      <c r="C104" s="84"/>
      <c r="D104" s="85"/>
      <c r="E104" s="86"/>
      <c r="F104" s="86"/>
      <c r="G104" s="86"/>
      <c r="H104" s="86"/>
      <c r="I104" s="87"/>
      <c r="J104" s="82"/>
      <c r="K104" s="87"/>
      <c r="L104" s="82"/>
      <c r="M104" s="87"/>
      <c r="N104" s="82"/>
      <c r="O104" s="87"/>
      <c r="P104" s="95" t="str">
        <f t="shared" si="79"/>
        <v/>
      </c>
      <c r="Q104" s="7" t="str">
        <f>IF(B104="","",YEAR(申込書!$C$54)-YEAR(申込一覧表!B104))</f>
        <v/>
      </c>
      <c r="R104" s="11">
        <f t="shared" si="80"/>
        <v>0</v>
      </c>
      <c r="S104" s="11">
        <f t="shared" si="81"/>
        <v>0</v>
      </c>
      <c r="T104" s="11">
        <f t="shared" si="82"/>
        <v>0</v>
      </c>
      <c r="U104" s="4" t="str">
        <f t="shared" si="83"/>
        <v/>
      </c>
      <c r="V104" s="4" t="str">
        <f t="shared" si="84"/>
        <v/>
      </c>
      <c r="X104" s="6">
        <f t="shared" si="105"/>
        <v>0</v>
      </c>
      <c r="Y104" s="6" t="str">
        <f t="shared" si="106"/>
        <v/>
      </c>
      <c r="Z104" s="4">
        <f t="shared" si="85"/>
        <v>0</v>
      </c>
      <c r="AA104" s="4">
        <f t="shared" si="77"/>
        <v>0</v>
      </c>
      <c r="AB104" s="4" t="str">
        <f t="shared" si="78"/>
        <v/>
      </c>
      <c r="AC104" s="4" t="str">
        <f t="shared" si="86"/>
        <v/>
      </c>
      <c r="AD104" s="11">
        <f t="shared" si="87"/>
        <v>0</v>
      </c>
      <c r="AE104" s="4" t="str">
        <f t="shared" si="88"/>
        <v/>
      </c>
      <c r="AF104" s="4">
        <v>5</v>
      </c>
      <c r="AG104" s="4" t="str">
        <f t="shared" si="89"/>
        <v xml:space="preserve"> </v>
      </c>
      <c r="AH104" s="4" t="str">
        <f t="shared" si="90"/>
        <v xml:space="preserve">  </v>
      </c>
      <c r="AI104" s="4" t="str">
        <f t="shared" si="91"/>
        <v/>
      </c>
      <c r="AJ104" s="4" t="str">
        <f t="shared" si="104"/>
        <v/>
      </c>
      <c r="AO104" s="4" t="str">
        <f t="shared" si="75"/>
        <v/>
      </c>
      <c r="AP104" s="4" t="str">
        <f t="shared" si="76"/>
        <v/>
      </c>
      <c r="AQ104" s="4" t="str">
        <f t="shared" si="92"/>
        <v/>
      </c>
      <c r="AR104" s="4" t="str">
        <f t="shared" si="93"/>
        <v/>
      </c>
      <c r="AS104" s="4" t="str">
        <f t="shared" si="103"/>
        <v/>
      </c>
      <c r="AT104" s="4" t="str">
        <f t="shared" si="94"/>
        <v/>
      </c>
      <c r="AU104" s="4" t="str">
        <f t="shared" si="95"/>
        <v/>
      </c>
      <c r="AV104" s="4" t="str">
        <f t="shared" si="96"/>
        <v/>
      </c>
      <c r="AW104" s="4">
        <f t="shared" si="97"/>
        <v>0</v>
      </c>
      <c r="AX104" s="4" t="str">
        <f t="shared" si="98"/>
        <v>999:99.99</v>
      </c>
      <c r="AY104" s="4" t="str">
        <f t="shared" si="99"/>
        <v>999:99.99</v>
      </c>
      <c r="AZ104" s="4" t="str">
        <f t="shared" si="100"/>
        <v>999:99.99</v>
      </c>
      <c r="BA104" s="4" t="str">
        <f t="shared" si="101"/>
        <v>999:99.99</v>
      </c>
    </row>
    <row r="105" spans="1:53" ht="16.5" customHeight="1">
      <c r="A105" s="7" t="str">
        <f t="shared" si="102"/>
        <v/>
      </c>
      <c r="B105" s="83"/>
      <c r="C105" s="84"/>
      <c r="D105" s="85"/>
      <c r="E105" s="86"/>
      <c r="F105" s="86"/>
      <c r="G105" s="86"/>
      <c r="H105" s="86"/>
      <c r="I105" s="87"/>
      <c r="J105" s="82"/>
      <c r="K105" s="87"/>
      <c r="L105" s="82"/>
      <c r="M105" s="87"/>
      <c r="N105" s="82"/>
      <c r="O105" s="87"/>
      <c r="P105" s="95" t="str">
        <f t="shared" si="79"/>
        <v/>
      </c>
      <c r="Q105" s="7" t="str">
        <f>IF(B105="","",YEAR(申込書!$C$54)-YEAR(申込一覧表!B105))</f>
        <v/>
      </c>
      <c r="R105" s="11">
        <f t="shared" si="80"/>
        <v>0</v>
      </c>
      <c r="S105" s="11">
        <f t="shared" si="81"/>
        <v>0</v>
      </c>
      <c r="T105" s="11">
        <f t="shared" si="82"/>
        <v>0</v>
      </c>
      <c r="U105" s="4" t="str">
        <f t="shared" si="83"/>
        <v/>
      </c>
      <c r="V105" s="4" t="str">
        <f t="shared" si="84"/>
        <v/>
      </c>
      <c r="X105" s="6">
        <f t="shared" si="105"/>
        <v>0</v>
      </c>
      <c r="Y105" s="6" t="str">
        <f t="shared" si="106"/>
        <v/>
      </c>
      <c r="Z105" s="4">
        <f t="shared" si="85"/>
        <v>0</v>
      </c>
      <c r="AA105" s="4">
        <f t="shared" si="77"/>
        <v>0</v>
      </c>
      <c r="AB105" s="4" t="str">
        <f t="shared" si="78"/>
        <v/>
      </c>
      <c r="AC105" s="4" t="str">
        <f t="shared" si="86"/>
        <v/>
      </c>
      <c r="AD105" s="11">
        <f t="shared" si="87"/>
        <v>0</v>
      </c>
      <c r="AE105" s="4" t="str">
        <f t="shared" si="88"/>
        <v/>
      </c>
      <c r="AF105" s="4">
        <v>5</v>
      </c>
      <c r="AG105" s="4" t="str">
        <f t="shared" si="89"/>
        <v xml:space="preserve"> </v>
      </c>
      <c r="AH105" s="4" t="str">
        <f t="shared" si="90"/>
        <v xml:space="preserve">  </v>
      </c>
      <c r="AI105" s="4" t="str">
        <f t="shared" si="91"/>
        <v/>
      </c>
      <c r="AJ105" s="4" t="str">
        <f t="shared" si="104"/>
        <v/>
      </c>
      <c r="AO105" s="4" t="str">
        <f t="shared" si="75"/>
        <v/>
      </c>
      <c r="AP105" s="4" t="str">
        <f t="shared" si="76"/>
        <v/>
      </c>
      <c r="AQ105" s="4" t="str">
        <f t="shared" si="92"/>
        <v/>
      </c>
      <c r="AR105" s="4" t="str">
        <f t="shared" si="93"/>
        <v/>
      </c>
      <c r="AS105" s="4" t="str">
        <f t="shared" si="103"/>
        <v/>
      </c>
      <c r="AT105" s="4" t="str">
        <f t="shared" si="94"/>
        <v/>
      </c>
      <c r="AU105" s="4" t="str">
        <f t="shared" si="95"/>
        <v/>
      </c>
      <c r="AV105" s="4" t="str">
        <f t="shared" si="96"/>
        <v/>
      </c>
      <c r="AW105" s="4">
        <f t="shared" si="97"/>
        <v>0</v>
      </c>
      <c r="AX105" s="4" t="str">
        <f t="shared" si="98"/>
        <v>999:99.99</v>
      </c>
      <c r="AY105" s="4" t="str">
        <f t="shared" si="99"/>
        <v>999:99.99</v>
      </c>
      <c r="AZ105" s="4" t="str">
        <f t="shared" si="100"/>
        <v>999:99.99</v>
      </c>
      <c r="BA105" s="4" t="str">
        <f t="shared" si="101"/>
        <v>999:99.99</v>
      </c>
    </row>
    <row r="106" spans="1:53" ht="16.5" customHeight="1">
      <c r="A106" s="7" t="str">
        <f t="shared" si="102"/>
        <v/>
      </c>
      <c r="B106" s="83"/>
      <c r="C106" s="84"/>
      <c r="D106" s="85"/>
      <c r="E106" s="86"/>
      <c r="F106" s="86"/>
      <c r="G106" s="86"/>
      <c r="H106" s="86"/>
      <c r="I106" s="87"/>
      <c r="J106" s="82"/>
      <c r="K106" s="87"/>
      <c r="L106" s="82"/>
      <c r="M106" s="87"/>
      <c r="N106" s="82"/>
      <c r="O106" s="87"/>
      <c r="P106" s="95" t="str">
        <f t="shared" si="79"/>
        <v/>
      </c>
      <c r="Q106" s="7" t="str">
        <f>IF(B106="","",YEAR(申込書!$C$54)-YEAR(申込一覧表!B106))</f>
        <v/>
      </c>
      <c r="R106" s="11">
        <f t="shared" si="80"/>
        <v>0</v>
      </c>
      <c r="S106" s="11">
        <f t="shared" si="81"/>
        <v>0</v>
      </c>
      <c r="T106" s="11">
        <f t="shared" si="82"/>
        <v>0</v>
      </c>
      <c r="U106" s="4" t="str">
        <f t="shared" si="83"/>
        <v/>
      </c>
      <c r="V106" s="4" t="str">
        <f t="shared" si="84"/>
        <v/>
      </c>
      <c r="X106" s="6">
        <f t="shared" si="105"/>
        <v>0</v>
      </c>
      <c r="Y106" s="6" t="str">
        <f t="shared" si="106"/>
        <v/>
      </c>
      <c r="Z106" s="4">
        <f t="shared" si="85"/>
        <v>0</v>
      </c>
      <c r="AA106" s="4">
        <f t="shared" si="77"/>
        <v>0</v>
      </c>
      <c r="AB106" s="4" t="str">
        <f t="shared" si="78"/>
        <v/>
      </c>
      <c r="AC106" s="4" t="str">
        <f t="shared" si="86"/>
        <v/>
      </c>
      <c r="AD106" s="11">
        <f t="shared" si="87"/>
        <v>0</v>
      </c>
      <c r="AE106" s="4" t="str">
        <f t="shared" si="88"/>
        <v/>
      </c>
      <c r="AF106" s="4">
        <v>5</v>
      </c>
      <c r="AG106" s="4" t="str">
        <f t="shared" si="89"/>
        <v xml:space="preserve"> </v>
      </c>
      <c r="AH106" s="4" t="str">
        <f t="shared" si="90"/>
        <v xml:space="preserve">  </v>
      </c>
      <c r="AI106" s="4" t="str">
        <f t="shared" si="91"/>
        <v/>
      </c>
      <c r="AJ106" s="4" t="str">
        <f t="shared" si="104"/>
        <v/>
      </c>
      <c r="AO106" s="4" t="str">
        <f t="shared" si="75"/>
        <v/>
      </c>
      <c r="AP106" s="4" t="str">
        <f t="shared" si="76"/>
        <v/>
      </c>
      <c r="AQ106" s="4" t="str">
        <f t="shared" si="92"/>
        <v/>
      </c>
      <c r="AR106" s="4" t="str">
        <f t="shared" si="93"/>
        <v/>
      </c>
      <c r="AS106" s="4" t="str">
        <f t="shared" si="103"/>
        <v/>
      </c>
      <c r="AT106" s="4" t="str">
        <f t="shared" si="94"/>
        <v/>
      </c>
      <c r="AU106" s="4" t="str">
        <f t="shared" si="95"/>
        <v/>
      </c>
      <c r="AV106" s="4" t="str">
        <f t="shared" si="96"/>
        <v/>
      </c>
      <c r="AW106" s="4">
        <f t="shared" si="97"/>
        <v>0</v>
      </c>
      <c r="AX106" s="4" t="str">
        <f t="shared" si="98"/>
        <v>999:99.99</v>
      </c>
      <c r="AY106" s="4" t="str">
        <f t="shared" si="99"/>
        <v>999:99.99</v>
      </c>
      <c r="AZ106" s="4" t="str">
        <f t="shared" si="100"/>
        <v>999:99.99</v>
      </c>
      <c r="BA106" s="4" t="str">
        <f t="shared" si="101"/>
        <v>999:99.99</v>
      </c>
    </row>
    <row r="107" spans="1:53" ht="16.5" customHeight="1">
      <c r="A107" s="7" t="str">
        <f t="shared" si="102"/>
        <v/>
      </c>
      <c r="B107" s="83"/>
      <c r="C107" s="84"/>
      <c r="D107" s="85"/>
      <c r="E107" s="86"/>
      <c r="F107" s="86"/>
      <c r="G107" s="86"/>
      <c r="H107" s="86"/>
      <c r="I107" s="87"/>
      <c r="J107" s="82"/>
      <c r="K107" s="87"/>
      <c r="L107" s="82"/>
      <c r="M107" s="87"/>
      <c r="N107" s="82"/>
      <c r="O107" s="87"/>
      <c r="P107" s="95" t="str">
        <f t="shared" si="79"/>
        <v/>
      </c>
      <c r="Q107" s="7" t="str">
        <f>IF(B107="","",YEAR(申込書!$C$54)-YEAR(申込一覧表!B107))</f>
        <v/>
      </c>
      <c r="R107" s="11">
        <f t="shared" si="80"/>
        <v>0</v>
      </c>
      <c r="S107" s="11">
        <f t="shared" si="81"/>
        <v>0</v>
      </c>
      <c r="T107" s="11">
        <f t="shared" si="82"/>
        <v>0</v>
      </c>
      <c r="U107" s="4" t="str">
        <f t="shared" si="83"/>
        <v/>
      </c>
      <c r="V107" s="4" t="str">
        <f t="shared" si="84"/>
        <v/>
      </c>
      <c r="X107" s="6">
        <f t="shared" si="105"/>
        <v>0</v>
      </c>
      <c r="Y107" s="6" t="str">
        <f t="shared" si="106"/>
        <v/>
      </c>
      <c r="Z107" s="4">
        <f t="shared" si="85"/>
        <v>0</v>
      </c>
      <c r="AA107" s="4">
        <f t="shared" si="77"/>
        <v>0</v>
      </c>
      <c r="AB107" s="4" t="str">
        <f t="shared" si="78"/>
        <v/>
      </c>
      <c r="AC107" s="4" t="str">
        <f t="shared" si="86"/>
        <v/>
      </c>
      <c r="AD107" s="11">
        <f t="shared" si="87"/>
        <v>0</v>
      </c>
      <c r="AE107" s="4" t="str">
        <f t="shared" si="88"/>
        <v/>
      </c>
      <c r="AF107" s="4">
        <v>5</v>
      </c>
      <c r="AG107" s="4" t="str">
        <f t="shared" si="89"/>
        <v xml:space="preserve"> </v>
      </c>
      <c r="AH107" s="4" t="str">
        <f t="shared" si="90"/>
        <v xml:space="preserve">  </v>
      </c>
      <c r="AI107" s="4" t="str">
        <f t="shared" si="91"/>
        <v/>
      </c>
      <c r="AJ107" s="4" t="str">
        <f t="shared" si="104"/>
        <v/>
      </c>
      <c r="AO107" s="4" t="str">
        <f t="shared" si="75"/>
        <v/>
      </c>
      <c r="AP107" s="4" t="str">
        <f t="shared" si="76"/>
        <v/>
      </c>
      <c r="AQ107" s="4" t="str">
        <f t="shared" si="92"/>
        <v/>
      </c>
      <c r="AR107" s="4" t="str">
        <f t="shared" si="93"/>
        <v/>
      </c>
      <c r="AS107" s="4" t="str">
        <f t="shared" si="103"/>
        <v/>
      </c>
      <c r="AT107" s="4" t="str">
        <f t="shared" si="94"/>
        <v/>
      </c>
      <c r="AU107" s="4" t="str">
        <f t="shared" si="95"/>
        <v/>
      </c>
      <c r="AV107" s="4" t="str">
        <f t="shared" si="96"/>
        <v/>
      </c>
      <c r="AW107" s="4">
        <f t="shared" si="97"/>
        <v>0</v>
      </c>
      <c r="AX107" s="4" t="str">
        <f t="shared" si="98"/>
        <v>999:99.99</v>
      </c>
      <c r="AY107" s="4" t="str">
        <f t="shared" si="99"/>
        <v>999:99.99</v>
      </c>
      <c r="AZ107" s="4" t="str">
        <f t="shared" si="100"/>
        <v>999:99.99</v>
      </c>
      <c r="BA107" s="4" t="str">
        <f t="shared" si="101"/>
        <v>999:99.99</v>
      </c>
    </row>
    <row r="108" spans="1:53" ht="16.5" customHeight="1">
      <c r="A108" s="7" t="str">
        <f t="shared" si="102"/>
        <v/>
      </c>
      <c r="B108" s="83"/>
      <c r="C108" s="84"/>
      <c r="D108" s="85"/>
      <c r="E108" s="86"/>
      <c r="F108" s="86"/>
      <c r="G108" s="86"/>
      <c r="H108" s="86"/>
      <c r="I108" s="87"/>
      <c r="J108" s="82"/>
      <c r="K108" s="87"/>
      <c r="L108" s="82"/>
      <c r="M108" s="87"/>
      <c r="N108" s="82"/>
      <c r="O108" s="87"/>
      <c r="P108" s="95" t="str">
        <f t="shared" si="79"/>
        <v/>
      </c>
      <c r="Q108" s="7" t="str">
        <f>IF(B108="","",YEAR(申込書!$C$54)-YEAR(申込一覧表!B108))</f>
        <v/>
      </c>
      <c r="R108" s="11">
        <f t="shared" si="80"/>
        <v>0</v>
      </c>
      <c r="S108" s="11">
        <f t="shared" si="81"/>
        <v>0</v>
      </c>
      <c r="T108" s="11">
        <f t="shared" si="82"/>
        <v>0</v>
      </c>
      <c r="U108" s="4" t="str">
        <f t="shared" si="83"/>
        <v/>
      </c>
      <c r="V108" s="4" t="str">
        <f t="shared" si="84"/>
        <v/>
      </c>
      <c r="X108" s="6">
        <f t="shared" si="105"/>
        <v>0</v>
      </c>
      <c r="Y108" s="6" t="str">
        <f t="shared" si="106"/>
        <v/>
      </c>
      <c r="Z108" s="4">
        <f t="shared" si="85"/>
        <v>0</v>
      </c>
      <c r="AA108" s="4">
        <f t="shared" si="77"/>
        <v>0</v>
      </c>
      <c r="AB108" s="4" t="str">
        <f t="shared" si="78"/>
        <v/>
      </c>
      <c r="AC108" s="4" t="str">
        <f t="shared" si="86"/>
        <v/>
      </c>
      <c r="AD108" s="11">
        <f t="shared" si="87"/>
        <v>0</v>
      </c>
      <c r="AE108" s="4" t="str">
        <f t="shared" si="88"/>
        <v/>
      </c>
      <c r="AF108" s="4">
        <v>5</v>
      </c>
      <c r="AG108" s="4" t="str">
        <f t="shared" si="89"/>
        <v xml:space="preserve"> </v>
      </c>
      <c r="AH108" s="4" t="str">
        <f t="shared" si="90"/>
        <v xml:space="preserve">  </v>
      </c>
      <c r="AI108" s="4" t="str">
        <f t="shared" si="91"/>
        <v/>
      </c>
      <c r="AJ108" s="4" t="str">
        <f t="shared" si="104"/>
        <v/>
      </c>
      <c r="AO108" s="4" t="str">
        <f t="shared" si="75"/>
        <v/>
      </c>
      <c r="AP108" s="4" t="str">
        <f t="shared" si="76"/>
        <v/>
      </c>
      <c r="AQ108" s="4" t="str">
        <f t="shared" si="92"/>
        <v/>
      </c>
      <c r="AR108" s="4" t="str">
        <f t="shared" si="93"/>
        <v/>
      </c>
      <c r="AS108" s="4" t="str">
        <f t="shared" si="103"/>
        <v/>
      </c>
      <c r="AT108" s="4" t="str">
        <f t="shared" si="94"/>
        <v/>
      </c>
      <c r="AU108" s="4" t="str">
        <f t="shared" si="95"/>
        <v/>
      </c>
      <c r="AV108" s="4" t="str">
        <f t="shared" si="96"/>
        <v/>
      </c>
      <c r="AW108" s="4">
        <f t="shared" si="97"/>
        <v>0</v>
      </c>
      <c r="AX108" s="4" t="str">
        <f t="shared" si="98"/>
        <v>999:99.99</v>
      </c>
      <c r="AY108" s="4" t="str">
        <f t="shared" si="99"/>
        <v>999:99.99</v>
      </c>
      <c r="AZ108" s="4" t="str">
        <f t="shared" si="100"/>
        <v>999:99.99</v>
      </c>
      <c r="BA108" s="4" t="str">
        <f t="shared" si="101"/>
        <v>999:99.99</v>
      </c>
    </row>
    <row r="109" spans="1:53" ht="16.5" customHeight="1">
      <c r="A109" s="7" t="str">
        <f t="shared" si="102"/>
        <v/>
      </c>
      <c r="B109" s="83"/>
      <c r="C109" s="84"/>
      <c r="D109" s="85"/>
      <c r="E109" s="86"/>
      <c r="F109" s="86"/>
      <c r="G109" s="86"/>
      <c r="H109" s="86"/>
      <c r="I109" s="87"/>
      <c r="J109" s="82"/>
      <c r="K109" s="87"/>
      <c r="L109" s="82"/>
      <c r="M109" s="87"/>
      <c r="N109" s="82"/>
      <c r="O109" s="87"/>
      <c r="P109" s="95" t="str">
        <f t="shared" ref="P109:P142" si="107">IF(O109=" 25m 60秒スイム",100,"")</f>
        <v/>
      </c>
      <c r="Q109" s="7" t="str">
        <f>IF(B109="","",YEAR(申込書!$C$54)-YEAR(申込一覧表!B109))</f>
        <v/>
      </c>
      <c r="R109" s="11">
        <f t="shared" si="80"/>
        <v>0</v>
      </c>
      <c r="S109" s="11">
        <f t="shared" si="81"/>
        <v>0</v>
      </c>
      <c r="T109" s="11">
        <f t="shared" si="82"/>
        <v>0</v>
      </c>
      <c r="U109" s="4" t="str">
        <f t="shared" si="83"/>
        <v/>
      </c>
      <c r="V109" s="4" t="str">
        <f t="shared" si="84"/>
        <v/>
      </c>
      <c r="X109" s="6">
        <f t="shared" si="105"/>
        <v>0</v>
      </c>
      <c r="Y109" s="6" t="str">
        <f t="shared" si="106"/>
        <v/>
      </c>
      <c r="Z109" s="4">
        <f t="shared" si="85"/>
        <v>0</v>
      </c>
      <c r="AA109" s="4">
        <f t="shared" si="77"/>
        <v>0</v>
      </c>
      <c r="AB109" s="4" t="str">
        <f t="shared" si="78"/>
        <v/>
      </c>
      <c r="AC109" s="4" t="str">
        <f t="shared" si="86"/>
        <v/>
      </c>
      <c r="AD109" s="11">
        <f t="shared" si="87"/>
        <v>0</v>
      </c>
      <c r="AE109" s="4" t="str">
        <f t="shared" si="88"/>
        <v/>
      </c>
      <c r="AF109" s="4">
        <v>5</v>
      </c>
      <c r="AG109" s="4" t="str">
        <f t="shared" si="89"/>
        <v xml:space="preserve"> </v>
      </c>
      <c r="AH109" s="4" t="str">
        <f t="shared" si="90"/>
        <v xml:space="preserve">  </v>
      </c>
      <c r="AI109" s="4" t="str">
        <f t="shared" si="91"/>
        <v/>
      </c>
      <c r="AJ109" s="4" t="str">
        <f t="shared" si="104"/>
        <v/>
      </c>
      <c r="AO109" s="4" t="str">
        <f t="shared" si="75"/>
        <v/>
      </c>
      <c r="AP109" s="4" t="str">
        <f t="shared" si="76"/>
        <v/>
      </c>
      <c r="AQ109" s="4" t="str">
        <f t="shared" si="92"/>
        <v/>
      </c>
      <c r="AR109" s="4" t="str">
        <f t="shared" si="93"/>
        <v/>
      </c>
      <c r="AS109" s="4" t="str">
        <f t="shared" si="103"/>
        <v/>
      </c>
      <c r="AT109" s="4" t="str">
        <f t="shared" si="94"/>
        <v/>
      </c>
      <c r="AU109" s="4" t="str">
        <f t="shared" si="95"/>
        <v/>
      </c>
      <c r="AV109" s="4" t="str">
        <f t="shared" si="96"/>
        <v/>
      </c>
      <c r="AW109" s="4">
        <f t="shared" si="97"/>
        <v>0</v>
      </c>
      <c r="AX109" s="4" t="str">
        <f t="shared" si="98"/>
        <v>999:99.99</v>
      </c>
      <c r="AY109" s="4" t="str">
        <f t="shared" si="99"/>
        <v>999:99.99</v>
      </c>
      <c r="AZ109" s="4" t="str">
        <f t="shared" si="100"/>
        <v>999:99.99</v>
      </c>
      <c r="BA109" s="4" t="str">
        <f t="shared" si="101"/>
        <v>999:99.99</v>
      </c>
    </row>
    <row r="110" spans="1:53" ht="16.5" customHeight="1">
      <c r="A110" s="7" t="str">
        <f t="shared" si="102"/>
        <v/>
      </c>
      <c r="B110" s="83"/>
      <c r="C110" s="84"/>
      <c r="D110" s="85"/>
      <c r="E110" s="86"/>
      <c r="F110" s="86"/>
      <c r="G110" s="86"/>
      <c r="H110" s="86"/>
      <c r="I110" s="87"/>
      <c r="J110" s="82"/>
      <c r="K110" s="87"/>
      <c r="L110" s="82"/>
      <c r="M110" s="87"/>
      <c r="N110" s="82"/>
      <c r="O110" s="87"/>
      <c r="P110" s="95" t="str">
        <f t="shared" si="107"/>
        <v/>
      </c>
      <c r="Q110" s="7" t="str">
        <f>IF(B110="","",YEAR(申込書!$C$54)-YEAR(申込一覧表!B110))</f>
        <v/>
      </c>
      <c r="R110" s="11">
        <f t="shared" si="80"/>
        <v>0</v>
      </c>
      <c r="S110" s="11">
        <f t="shared" si="81"/>
        <v>0</v>
      </c>
      <c r="T110" s="11">
        <f t="shared" si="82"/>
        <v>0</v>
      </c>
      <c r="U110" s="4" t="str">
        <f t="shared" ref="U110:U137" si="108">TRIM(E110)</f>
        <v/>
      </c>
      <c r="V110" s="4" t="str">
        <f t="shared" ref="V110:V137" si="109">TRIM(F110)</f>
        <v/>
      </c>
      <c r="X110" s="6">
        <f t="shared" si="105"/>
        <v>0</v>
      </c>
      <c r="Y110" s="6" t="str">
        <f t="shared" si="106"/>
        <v/>
      </c>
      <c r="Z110" s="4">
        <f t="shared" si="85"/>
        <v>0</v>
      </c>
      <c r="AA110" s="4">
        <f t="shared" si="77"/>
        <v>0</v>
      </c>
      <c r="AB110" s="4" t="str">
        <f t="shared" si="78"/>
        <v/>
      </c>
      <c r="AC110" s="4" t="str">
        <f t="shared" si="86"/>
        <v/>
      </c>
      <c r="AD110" s="11">
        <f t="shared" ref="AD110:AD137" si="110">COUNTA(I110,K110,M110,O110)</f>
        <v>0</v>
      </c>
      <c r="AE110" s="4" t="str">
        <f t="shared" ref="AE110:AE137" si="111">IF(Q110="","",IF(Q110&lt;25,18,Q110-MOD(Q110,5)))</f>
        <v/>
      </c>
      <c r="AF110" s="4">
        <v>5</v>
      </c>
      <c r="AG110" s="4" t="str">
        <f t="shared" ref="AG110:AG137" si="112">G110&amp;" "&amp;H110</f>
        <v xml:space="preserve"> </v>
      </c>
      <c r="AH110" s="4" t="str">
        <f t="shared" si="90"/>
        <v xml:space="preserve">  </v>
      </c>
      <c r="AI110" s="4" t="str">
        <f t="shared" ref="AI110:AI137" si="113">Q110</f>
        <v/>
      </c>
      <c r="AJ110" s="4" t="str">
        <f t="shared" si="104"/>
        <v/>
      </c>
      <c r="AO110" s="4" t="str">
        <f t="shared" si="75"/>
        <v/>
      </c>
      <c r="AP110" s="4" t="str">
        <f t="shared" si="76"/>
        <v/>
      </c>
      <c r="AQ110" s="4" t="str">
        <f t="shared" ref="AQ110:AQ141" si="114">IF(M110="","",VLOOKUP(M110,$X$6:$Y$16,2,0))</f>
        <v/>
      </c>
      <c r="AR110" s="4" t="str">
        <f t="shared" ref="AR110:AR141" si="115">IF(O110="","",VLOOKUP(O110,$X$6:$Y$16,2,0))</f>
        <v/>
      </c>
      <c r="AS110" s="4" t="str">
        <f t="shared" si="103"/>
        <v/>
      </c>
      <c r="AT110" s="4" t="str">
        <f t="shared" si="94"/>
        <v/>
      </c>
      <c r="AU110" s="4" t="str">
        <f t="shared" si="95"/>
        <v/>
      </c>
      <c r="AV110" s="4" t="str">
        <f t="shared" si="96"/>
        <v/>
      </c>
      <c r="AW110" s="4">
        <f t="shared" si="97"/>
        <v>0</v>
      </c>
      <c r="AX110" s="4" t="str">
        <f t="shared" si="98"/>
        <v>999:99.99</v>
      </c>
      <c r="AY110" s="4" t="str">
        <f t="shared" si="99"/>
        <v>999:99.99</v>
      </c>
      <c r="AZ110" s="4" t="str">
        <f t="shared" si="100"/>
        <v>999:99.99</v>
      </c>
      <c r="BA110" s="4" t="str">
        <f t="shared" si="101"/>
        <v>999:99.99</v>
      </c>
    </row>
    <row r="111" spans="1:53" ht="16.5" customHeight="1">
      <c r="A111" s="7" t="str">
        <f t="shared" si="102"/>
        <v/>
      </c>
      <c r="B111" s="83"/>
      <c r="C111" s="84"/>
      <c r="D111" s="85"/>
      <c r="E111" s="86"/>
      <c r="F111" s="86"/>
      <c r="G111" s="86"/>
      <c r="H111" s="86"/>
      <c r="I111" s="87"/>
      <c r="J111" s="82"/>
      <c r="K111" s="87"/>
      <c r="L111" s="82"/>
      <c r="M111" s="87"/>
      <c r="N111" s="82"/>
      <c r="O111" s="87"/>
      <c r="P111" s="95" t="str">
        <f t="shared" si="107"/>
        <v/>
      </c>
      <c r="Q111" s="7" t="str">
        <f>IF(B111="","",YEAR(申込書!$C$54)-YEAR(申込一覧表!B111))</f>
        <v/>
      </c>
      <c r="R111" s="11">
        <f t="shared" si="80"/>
        <v>0</v>
      </c>
      <c r="S111" s="11">
        <f t="shared" si="81"/>
        <v>0</v>
      </c>
      <c r="T111" s="11">
        <f t="shared" si="82"/>
        <v>0</v>
      </c>
      <c r="U111" s="4" t="str">
        <f t="shared" si="108"/>
        <v/>
      </c>
      <c r="V111" s="4" t="str">
        <f t="shared" si="109"/>
        <v/>
      </c>
      <c r="X111" s="6">
        <f t="shared" si="105"/>
        <v>0</v>
      </c>
      <c r="Y111" s="6" t="str">
        <f t="shared" si="106"/>
        <v/>
      </c>
      <c r="Z111" s="4">
        <f t="shared" si="85"/>
        <v>0</v>
      </c>
      <c r="AA111" s="4">
        <f t="shared" si="77"/>
        <v>0</v>
      </c>
      <c r="AB111" s="4" t="str">
        <f t="shared" si="78"/>
        <v/>
      </c>
      <c r="AC111" s="4" t="str">
        <f t="shared" si="86"/>
        <v/>
      </c>
      <c r="AD111" s="11">
        <f t="shared" si="110"/>
        <v>0</v>
      </c>
      <c r="AE111" s="4" t="str">
        <f t="shared" si="111"/>
        <v/>
      </c>
      <c r="AF111" s="4">
        <v>5</v>
      </c>
      <c r="AG111" s="4" t="str">
        <f t="shared" si="112"/>
        <v xml:space="preserve"> </v>
      </c>
      <c r="AH111" s="4" t="str">
        <f t="shared" si="90"/>
        <v xml:space="preserve">  </v>
      </c>
      <c r="AI111" s="4" t="str">
        <f t="shared" si="113"/>
        <v/>
      </c>
      <c r="AJ111" s="4" t="str">
        <f t="shared" si="104"/>
        <v/>
      </c>
      <c r="AO111" s="4" t="str">
        <f t="shared" si="75"/>
        <v/>
      </c>
      <c r="AP111" s="4" t="str">
        <f t="shared" si="76"/>
        <v/>
      </c>
      <c r="AQ111" s="4" t="str">
        <f t="shared" si="114"/>
        <v/>
      </c>
      <c r="AR111" s="4" t="str">
        <f t="shared" si="115"/>
        <v/>
      </c>
      <c r="AS111" s="4" t="str">
        <f t="shared" si="103"/>
        <v/>
      </c>
      <c r="AT111" s="4" t="str">
        <f t="shared" si="94"/>
        <v/>
      </c>
      <c r="AU111" s="4" t="str">
        <f t="shared" si="95"/>
        <v/>
      </c>
      <c r="AV111" s="4" t="str">
        <f t="shared" si="96"/>
        <v/>
      </c>
      <c r="AW111" s="4">
        <f t="shared" si="97"/>
        <v>0</v>
      </c>
      <c r="AX111" s="4" t="str">
        <f t="shared" si="98"/>
        <v>999:99.99</v>
      </c>
      <c r="AY111" s="4" t="str">
        <f t="shared" si="99"/>
        <v>999:99.99</v>
      </c>
      <c r="AZ111" s="4" t="str">
        <f t="shared" si="100"/>
        <v>999:99.99</v>
      </c>
      <c r="BA111" s="4" t="str">
        <f t="shared" si="101"/>
        <v>999:99.99</v>
      </c>
    </row>
    <row r="112" spans="1:53" ht="16.5" customHeight="1">
      <c r="A112" s="7" t="str">
        <f t="shared" si="102"/>
        <v/>
      </c>
      <c r="B112" s="83"/>
      <c r="C112" s="84"/>
      <c r="D112" s="85"/>
      <c r="E112" s="86"/>
      <c r="F112" s="86"/>
      <c r="G112" s="86"/>
      <c r="H112" s="86"/>
      <c r="I112" s="87"/>
      <c r="J112" s="82"/>
      <c r="K112" s="87"/>
      <c r="L112" s="82"/>
      <c r="M112" s="87"/>
      <c r="N112" s="82"/>
      <c r="O112" s="87"/>
      <c r="P112" s="95" t="str">
        <f t="shared" si="107"/>
        <v/>
      </c>
      <c r="Q112" s="7" t="str">
        <f>IF(B112="","",YEAR(申込書!$C$54)-YEAR(申込一覧表!B112))</f>
        <v/>
      </c>
      <c r="R112" s="11">
        <f t="shared" si="80"/>
        <v>0</v>
      </c>
      <c r="S112" s="11">
        <f t="shared" si="81"/>
        <v>0</v>
      </c>
      <c r="T112" s="11">
        <f t="shared" si="82"/>
        <v>0</v>
      </c>
      <c r="U112" s="4" t="str">
        <f t="shared" si="108"/>
        <v/>
      </c>
      <c r="V112" s="4" t="str">
        <f t="shared" si="109"/>
        <v/>
      </c>
      <c r="X112" s="6">
        <f t="shared" si="105"/>
        <v>0</v>
      </c>
      <c r="Y112" s="6" t="str">
        <f t="shared" si="106"/>
        <v/>
      </c>
      <c r="Z112" s="4">
        <f t="shared" si="85"/>
        <v>0</v>
      </c>
      <c r="AA112" s="4">
        <f t="shared" si="77"/>
        <v>0</v>
      </c>
      <c r="AB112" s="4" t="str">
        <f t="shared" si="78"/>
        <v/>
      </c>
      <c r="AC112" s="4" t="str">
        <f t="shared" si="86"/>
        <v/>
      </c>
      <c r="AD112" s="11">
        <f t="shared" si="110"/>
        <v>0</v>
      </c>
      <c r="AE112" s="4" t="str">
        <f t="shared" si="111"/>
        <v/>
      </c>
      <c r="AF112" s="4">
        <v>5</v>
      </c>
      <c r="AG112" s="4" t="str">
        <f t="shared" si="112"/>
        <v xml:space="preserve"> </v>
      </c>
      <c r="AH112" s="4" t="str">
        <f t="shared" si="90"/>
        <v xml:space="preserve">  </v>
      </c>
      <c r="AI112" s="4" t="str">
        <f t="shared" si="113"/>
        <v/>
      </c>
      <c r="AJ112" s="4" t="str">
        <f t="shared" si="104"/>
        <v/>
      </c>
      <c r="AO112" s="4" t="str">
        <f t="shared" si="75"/>
        <v/>
      </c>
      <c r="AP112" s="4" t="str">
        <f t="shared" si="76"/>
        <v/>
      </c>
      <c r="AQ112" s="4" t="str">
        <f t="shared" si="114"/>
        <v/>
      </c>
      <c r="AR112" s="4" t="str">
        <f t="shared" si="115"/>
        <v/>
      </c>
      <c r="AS112" s="4" t="str">
        <f t="shared" si="103"/>
        <v/>
      </c>
      <c r="AT112" s="4" t="str">
        <f t="shared" si="94"/>
        <v/>
      </c>
      <c r="AU112" s="4" t="str">
        <f t="shared" si="95"/>
        <v/>
      </c>
      <c r="AV112" s="4" t="str">
        <f t="shared" si="96"/>
        <v/>
      </c>
      <c r="AW112" s="4">
        <f t="shared" si="97"/>
        <v>0</v>
      </c>
      <c r="AX112" s="4" t="str">
        <f t="shared" si="98"/>
        <v>999:99.99</v>
      </c>
      <c r="AY112" s="4" t="str">
        <f t="shared" si="99"/>
        <v>999:99.99</v>
      </c>
      <c r="AZ112" s="4" t="str">
        <f t="shared" si="100"/>
        <v>999:99.99</v>
      </c>
      <c r="BA112" s="4" t="str">
        <f t="shared" si="101"/>
        <v>999:99.99</v>
      </c>
    </row>
    <row r="113" spans="1:53" ht="16.5" customHeight="1">
      <c r="A113" s="7" t="str">
        <f t="shared" si="102"/>
        <v/>
      </c>
      <c r="B113" s="83"/>
      <c r="C113" s="84"/>
      <c r="D113" s="85"/>
      <c r="E113" s="86"/>
      <c r="F113" s="86"/>
      <c r="G113" s="86"/>
      <c r="H113" s="86"/>
      <c r="I113" s="87"/>
      <c r="J113" s="82"/>
      <c r="K113" s="87"/>
      <c r="L113" s="82"/>
      <c r="M113" s="87"/>
      <c r="N113" s="82"/>
      <c r="O113" s="87"/>
      <c r="P113" s="95" t="str">
        <f t="shared" si="107"/>
        <v/>
      </c>
      <c r="Q113" s="7" t="str">
        <f>IF(B113="","",YEAR(申込書!$C$54)-YEAR(申込一覧表!B113))</f>
        <v/>
      </c>
      <c r="R113" s="11">
        <f t="shared" si="80"/>
        <v>0</v>
      </c>
      <c r="S113" s="11">
        <f t="shared" si="81"/>
        <v>0</v>
      </c>
      <c r="T113" s="11">
        <f t="shared" si="82"/>
        <v>0</v>
      </c>
      <c r="U113" s="4" t="str">
        <f t="shared" si="108"/>
        <v/>
      </c>
      <c r="V113" s="4" t="str">
        <f t="shared" si="109"/>
        <v/>
      </c>
      <c r="X113" s="6">
        <f t="shared" si="105"/>
        <v>0</v>
      </c>
      <c r="Y113" s="6" t="str">
        <f t="shared" si="106"/>
        <v/>
      </c>
      <c r="Z113" s="4">
        <f t="shared" si="85"/>
        <v>0</v>
      </c>
      <c r="AA113" s="4">
        <f t="shared" si="77"/>
        <v>0</v>
      </c>
      <c r="AB113" s="4" t="str">
        <f t="shared" si="78"/>
        <v/>
      </c>
      <c r="AC113" s="4" t="str">
        <f t="shared" si="86"/>
        <v/>
      </c>
      <c r="AD113" s="11">
        <f t="shared" si="110"/>
        <v>0</v>
      </c>
      <c r="AE113" s="4" t="str">
        <f t="shared" si="111"/>
        <v/>
      </c>
      <c r="AF113" s="4">
        <v>5</v>
      </c>
      <c r="AG113" s="4" t="str">
        <f t="shared" si="112"/>
        <v xml:space="preserve"> </v>
      </c>
      <c r="AH113" s="4" t="str">
        <f t="shared" si="90"/>
        <v xml:space="preserve">  </v>
      </c>
      <c r="AI113" s="4" t="str">
        <f t="shared" si="113"/>
        <v/>
      </c>
      <c r="AJ113" s="4" t="str">
        <f t="shared" si="104"/>
        <v/>
      </c>
      <c r="AO113" s="4" t="str">
        <f t="shared" si="75"/>
        <v/>
      </c>
      <c r="AP113" s="4" t="str">
        <f t="shared" si="76"/>
        <v/>
      </c>
      <c r="AQ113" s="4" t="str">
        <f t="shared" si="114"/>
        <v/>
      </c>
      <c r="AR113" s="4" t="str">
        <f t="shared" si="115"/>
        <v/>
      </c>
      <c r="AS113" s="4" t="str">
        <f t="shared" si="103"/>
        <v/>
      </c>
      <c r="AT113" s="4" t="str">
        <f t="shared" si="94"/>
        <v/>
      </c>
      <c r="AU113" s="4" t="str">
        <f t="shared" si="95"/>
        <v/>
      </c>
      <c r="AV113" s="4" t="str">
        <f t="shared" si="96"/>
        <v/>
      </c>
      <c r="AW113" s="4">
        <f t="shared" si="97"/>
        <v>0</v>
      </c>
      <c r="AX113" s="4" t="str">
        <f t="shared" si="98"/>
        <v>999:99.99</v>
      </c>
      <c r="AY113" s="4" t="str">
        <f t="shared" si="99"/>
        <v>999:99.99</v>
      </c>
      <c r="AZ113" s="4" t="str">
        <f t="shared" si="100"/>
        <v>999:99.99</v>
      </c>
      <c r="BA113" s="4" t="str">
        <f t="shared" si="101"/>
        <v>999:99.99</v>
      </c>
    </row>
    <row r="114" spans="1:53" ht="16.5" customHeight="1">
      <c r="A114" s="7" t="str">
        <f t="shared" si="102"/>
        <v/>
      </c>
      <c r="B114" s="83"/>
      <c r="C114" s="84"/>
      <c r="D114" s="85"/>
      <c r="E114" s="86"/>
      <c r="F114" s="86"/>
      <c r="G114" s="86"/>
      <c r="H114" s="86"/>
      <c r="I114" s="87"/>
      <c r="J114" s="82"/>
      <c r="K114" s="87"/>
      <c r="L114" s="82"/>
      <c r="M114" s="87"/>
      <c r="N114" s="82"/>
      <c r="O114" s="87"/>
      <c r="P114" s="95" t="str">
        <f t="shared" si="107"/>
        <v/>
      </c>
      <c r="Q114" s="7" t="str">
        <f>IF(B114="","",YEAR(申込書!$C$54)-YEAR(申込一覧表!B114))</f>
        <v/>
      </c>
      <c r="R114" s="11">
        <f t="shared" si="80"/>
        <v>0</v>
      </c>
      <c r="S114" s="11">
        <f t="shared" si="81"/>
        <v>0</v>
      </c>
      <c r="T114" s="11">
        <f t="shared" si="82"/>
        <v>0</v>
      </c>
      <c r="U114" s="4" t="str">
        <f t="shared" si="108"/>
        <v/>
      </c>
      <c r="V114" s="4" t="str">
        <f t="shared" si="109"/>
        <v/>
      </c>
      <c r="X114" s="6">
        <f t="shared" si="105"/>
        <v>0</v>
      </c>
      <c r="Y114" s="6" t="str">
        <f t="shared" si="106"/>
        <v/>
      </c>
      <c r="Z114" s="4">
        <f t="shared" si="85"/>
        <v>0</v>
      </c>
      <c r="AA114" s="4">
        <f t="shared" si="77"/>
        <v>0</v>
      </c>
      <c r="AB114" s="4" t="str">
        <f t="shared" si="78"/>
        <v/>
      </c>
      <c r="AC114" s="4" t="str">
        <f t="shared" si="86"/>
        <v/>
      </c>
      <c r="AD114" s="11">
        <f t="shared" si="110"/>
        <v>0</v>
      </c>
      <c r="AE114" s="4" t="str">
        <f t="shared" si="111"/>
        <v/>
      </c>
      <c r="AF114" s="4">
        <v>5</v>
      </c>
      <c r="AG114" s="4" t="str">
        <f t="shared" si="112"/>
        <v xml:space="preserve"> </v>
      </c>
      <c r="AH114" s="4" t="str">
        <f t="shared" si="90"/>
        <v xml:space="preserve">  </v>
      </c>
      <c r="AI114" s="4" t="str">
        <f t="shared" si="113"/>
        <v/>
      </c>
      <c r="AJ114" s="4" t="str">
        <f t="shared" si="104"/>
        <v/>
      </c>
      <c r="AO114" s="4" t="str">
        <f t="shared" si="75"/>
        <v/>
      </c>
      <c r="AP114" s="4" t="str">
        <f t="shared" si="76"/>
        <v/>
      </c>
      <c r="AQ114" s="4" t="str">
        <f t="shared" si="114"/>
        <v/>
      </c>
      <c r="AR114" s="4" t="str">
        <f t="shared" si="115"/>
        <v/>
      </c>
      <c r="AS114" s="4" t="str">
        <f t="shared" si="103"/>
        <v/>
      </c>
      <c r="AT114" s="4" t="str">
        <f t="shared" si="94"/>
        <v/>
      </c>
      <c r="AU114" s="4" t="str">
        <f t="shared" si="95"/>
        <v/>
      </c>
      <c r="AV114" s="4" t="str">
        <f t="shared" si="96"/>
        <v/>
      </c>
      <c r="AW114" s="4">
        <f t="shared" si="97"/>
        <v>0</v>
      </c>
      <c r="AX114" s="4" t="str">
        <f t="shared" si="98"/>
        <v>999:99.99</v>
      </c>
      <c r="AY114" s="4" t="str">
        <f t="shared" si="99"/>
        <v>999:99.99</v>
      </c>
      <c r="AZ114" s="4" t="str">
        <f t="shared" si="100"/>
        <v>999:99.99</v>
      </c>
      <c r="BA114" s="4" t="str">
        <f t="shared" si="101"/>
        <v>999:99.99</v>
      </c>
    </row>
    <row r="115" spans="1:53" ht="16.5" customHeight="1">
      <c r="A115" s="7" t="str">
        <f t="shared" si="102"/>
        <v/>
      </c>
      <c r="B115" s="83"/>
      <c r="C115" s="84"/>
      <c r="D115" s="85"/>
      <c r="E115" s="86"/>
      <c r="F115" s="86"/>
      <c r="G115" s="86"/>
      <c r="H115" s="86"/>
      <c r="I115" s="87"/>
      <c r="J115" s="82"/>
      <c r="K115" s="87"/>
      <c r="L115" s="82"/>
      <c r="M115" s="87"/>
      <c r="N115" s="82"/>
      <c r="O115" s="87"/>
      <c r="P115" s="95" t="str">
        <f t="shared" si="107"/>
        <v/>
      </c>
      <c r="Q115" s="7" t="str">
        <f>IF(B115="","",YEAR(申込書!$C$54)-YEAR(申込一覧表!B115))</f>
        <v/>
      </c>
      <c r="R115" s="11">
        <f t="shared" si="80"/>
        <v>0</v>
      </c>
      <c r="S115" s="11">
        <f t="shared" si="81"/>
        <v>0</v>
      </c>
      <c r="T115" s="11">
        <f t="shared" si="82"/>
        <v>0</v>
      </c>
      <c r="U115" s="4" t="str">
        <f t="shared" si="108"/>
        <v/>
      </c>
      <c r="V115" s="4" t="str">
        <f t="shared" si="109"/>
        <v/>
      </c>
      <c r="X115" s="6">
        <f t="shared" ref="X115:X137" si="116">X114+IF(AC110="",0,1)</f>
        <v>0</v>
      </c>
      <c r="Y115" s="6" t="str">
        <f t="shared" ref="Y115:Y137" si="117">IF(AC110="","",X115)</f>
        <v/>
      </c>
      <c r="Z115" s="4">
        <f t="shared" si="85"/>
        <v>0</v>
      </c>
      <c r="AA115" s="4">
        <f t="shared" si="77"/>
        <v>0</v>
      </c>
      <c r="AB115" s="4" t="str">
        <f t="shared" si="78"/>
        <v/>
      </c>
      <c r="AC115" s="4" t="str">
        <f t="shared" si="86"/>
        <v/>
      </c>
      <c r="AD115" s="11">
        <f t="shared" si="110"/>
        <v>0</v>
      </c>
      <c r="AE115" s="4" t="str">
        <f t="shared" si="111"/>
        <v/>
      </c>
      <c r="AF115" s="4">
        <v>5</v>
      </c>
      <c r="AG115" s="4" t="str">
        <f t="shared" si="112"/>
        <v xml:space="preserve"> </v>
      </c>
      <c r="AH115" s="4" t="str">
        <f t="shared" si="90"/>
        <v xml:space="preserve">  </v>
      </c>
      <c r="AI115" s="4" t="str">
        <f t="shared" si="113"/>
        <v/>
      </c>
      <c r="AJ115" s="4" t="str">
        <f t="shared" si="104"/>
        <v/>
      </c>
      <c r="AO115" s="4" t="str">
        <f t="shared" si="75"/>
        <v/>
      </c>
      <c r="AP115" s="4" t="str">
        <f t="shared" si="76"/>
        <v/>
      </c>
      <c r="AQ115" s="4" t="str">
        <f t="shared" si="114"/>
        <v/>
      </c>
      <c r="AR115" s="4" t="str">
        <f t="shared" si="115"/>
        <v/>
      </c>
      <c r="AS115" s="4" t="str">
        <f t="shared" si="103"/>
        <v/>
      </c>
      <c r="AT115" s="4" t="str">
        <f t="shared" si="94"/>
        <v/>
      </c>
      <c r="AU115" s="4" t="str">
        <f t="shared" si="95"/>
        <v/>
      </c>
      <c r="AV115" s="4" t="str">
        <f t="shared" si="96"/>
        <v/>
      </c>
      <c r="AW115" s="4">
        <f t="shared" si="97"/>
        <v>0</v>
      </c>
      <c r="AX115" s="4" t="str">
        <f t="shared" si="98"/>
        <v>999:99.99</v>
      </c>
      <c r="AY115" s="4" t="str">
        <f t="shared" si="99"/>
        <v>999:99.99</v>
      </c>
      <c r="AZ115" s="4" t="str">
        <f t="shared" si="100"/>
        <v>999:99.99</v>
      </c>
      <c r="BA115" s="4" t="str">
        <f t="shared" si="101"/>
        <v>999:99.99</v>
      </c>
    </row>
    <row r="116" spans="1:53" ht="16.5" customHeight="1">
      <c r="A116" s="7" t="str">
        <f t="shared" si="102"/>
        <v/>
      </c>
      <c r="B116" s="83"/>
      <c r="C116" s="84"/>
      <c r="D116" s="85"/>
      <c r="E116" s="86"/>
      <c r="F116" s="86"/>
      <c r="G116" s="86"/>
      <c r="H116" s="86"/>
      <c r="I116" s="87"/>
      <c r="J116" s="82"/>
      <c r="K116" s="87"/>
      <c r="L116" s="82"/>
      <c r="M116" s="87"/>
      <c r="N116" s="82"/>
      <c r="O116" s="87"/>
      <c r="P116" s="95" t="str">
        <f t="shared" si="107"/>
        <v/>
      </c>
      <c r="Q116" s="7" t="str">
        <f>IF(B116="","",YEAR(申込書!$C$54)-YEAR(申込一覧表!B116))</f>
        <v/>
      </c>
      <c r="R116" s="11">
        <f t="shared" si="80"/>
        <v>0</v>
      </c>
      <c r="S116" s="11">
        <f t="shared" si="81"/>
        <v>0</v>
      </c>
      <c r="T116" s="11">
        <f t="shared" si="82"/>
        <v>0</v>
      </c>
      <c r="U116" s="4" t="str">
        <f t="shared" si="108"/>
        <v/>
      </c>
      <c r="V116" s="4" t="str">
        <f t="shared" si="109"/>
        <v/>
      </c>
      <c r="X116" s="6">
        <f t="shared" si="116"/>
        <v>0</v>
      </c>
      <c r="Y116" s="6" t="str">
        <f t="shared" si="117"/>
        <v/>
      </c>
      <c r="Z116" s="4">
        <f t="shared" si="85"/>
        <v>0</v>
      </c>
      <c r="AA116" s="4">
        <f t="shared" si="77"/>
        <v>0</v>
      </c>
      <c r="AB116" s="4" t="str">
        <f t="shared" si="78"/>
        <v/>
      </c>
      <c r="AC116" s="4" t="str">
        <f t="shared" si="86"/>
        <v/>
      </c>
      <c r="AD116" s="11">
        <f t="shared" si="110"/>
        <v>0</v>
      </c>
      <c r="AE116" s="4" t="str">
        <f t="shared" si="111"/>
        <v/>
      </c>
      <c r="AF116" s="4">
        <v>5</v>
      </c>
      <c r="AG116" s="4" t="str">
        <f t="shared" si="112"/>
        <v xml:space="preserve"> </v>
      </c>
      <c r="AH116" s="4" t="str">
        <f t="shared" si="90"/>
        <v xml:space="preserve">  </v>
      </c>
      <c r="AI116" s="4" t="str">
        <f t="shared" si="113"/>
        <v/>
      </c>
      <c r="AJ116" s="4" t="str">
        <f t="shared" si="104"/>
        <v/>
      </c>
      <c r="AO116" s="4" t="str">
        <f t="shared" si="75"/>
        <v/>
      </c>
      <c r="AP116" s="4" t="str">
        <f t="shared" si="76"/>
        <v/>
      </c>
      <c r="AQ116" s="4" t="str">
        <f t="shared" si="114"/>
        <v/>
      </c>
      <c r="AR116" s="4" t="str">
        <f t="shared" si="115"/>
        <v/>
      </c>
      <c r="AS116" s="4" t="str">
        <f t="shared" si="103"/>
        <v/>
      </c>
      <c r="AT116" s="4" t="str">
        <f t="shared" si="94"/>
        <v/>
      </c>
      <c r="AU116" s="4" t="str">
        <f t="shared" si="95"/>
        <v/>
      </c>
      <c r="AV116" s="4" t="str">
        <f t="shared" si="96"/>
        <v/>
      </c>
      <c r="AW116" s="4">
        <f t="shared" si="97"/>
        <v>0</v>
      </c>
      <c r="AX116" s="4" t="str">
        <f t="shared" si="98"/>
        <v>999:99.99</v>
      </c>
      <c r="AY116" s="4" t="str">
        <f t="shared" si="99"/>
        <v>999:99.99</v>
      </c>
      <c r="AZ116" s="4" t="str">
        <f t="shared" si="100"/>
        <v>999:99.99</v>
      </c>
      <c r="BA116" s="4" t="str">
        <f t="shared" si="101"/>
        <v>999:99.99</v>
      </c>
    </row>
    <row r="117" spans="1:53" ht="16.5" customHeight="1">
      <c r="A117" s="7" t="str">
        <f t="shared" si="102"/>
        <v/>
      </c>
      <c r="B117" s="83"/>
      <c r="C117" s="84"/>
      <c r="D117" s="85"/>
      <c r="E117" s="86"/>
      <c r="F117" s="86"/>
      <c r="G117" s="86"/>
      <c r="H117" s="86"/>
      <c r="I117" s="87"/>
      <c r="J117" s="82"/>
      <c r="K117" s="87"/>
      <c r="L117" s="82"/>
      <c r="M117" s="87"/>
      <c r="N117" s="82"/>
      <c r="O117" s="87"/>
      <c r="P117" s="95" t="str">
        <f t="shared" si="107"/>
        <v/>
      </c>
      <c r="Q117" s="7" t="str">
        <f>IF(B117="","",YEAR(申込書!$C$54)-YEAR(申込一覧表!B117))</f>
        <v/>
      </c>
      <c r="R117" s="11">
        <f t="shared" si="80"/>
        <v>0</v>
      </c>
      <c r="S117" s="11">
        <f t="shared" si="81"/>
        <v>0</v>
      </c>
      <c r="T117" s="11">
        <f t="shared" si="82"/>
        <v>0</v>
      </c>
      <c r="U117" s="4" t="str">
        <f t="shared" si="108"/>
        <v/>
      </c>
      <c r="V117" s="4" t="str">
        <f t="shared" si="109"/>
        <v/>
      </c>
      <c r="X117" s="6">
        <f t="shared" si="116"/>
        <v>0</v>
      </c>
      <c r="Y117" s="6" t="str">
        <f t="shared" si="117"/>
        <v/>
      </c>
      <c r="Z117" s="4">
        <f t="shared" ref="Z117:Z137" si="118">LEN(U117)+LEN(V117)</f>
        <v>0</v>
      </c>
      <c r="AA117" s="4">
        <f t="shared" si="77"/>
        <v>0</v>
      </c>
      <c r="AB117" s="4" t="str">
        <f t="shared" si="78"/>
        <v/>
      </c>
      <c r="AC117" s="4" t="str">
        <f t="shared" ref="AC117:AC137" si="119">U117&amp;IF(OR(Z117&gt;4,Z117=0),"",REPT("  ",5-Z117))&amp;V117</f>
        <v/>
      </c>
      <c r="AD117" s="11">
        <f t="shared" si="110"/>
        <v>0</v>
      </c>
      <c r="AE117" s="4" t="str">
        <f t="shared" si="111"/>
        <v/>
      </c>
      <c r="AF117" s="4">
        <v>5</v>
      </c>
      <c r="AG117" s="4" t="str">
        <f t="shared" si="112"/>
        <v xml:space="preserve"> </v>
      </c>
      <c r="AH117" s="4" t="str">
        <f t="shared" ref="AH117:AH137" si="120">U117&amp;"  "&amp;V117</f>
        <v xml:space="preserve">  </v>
      </c>
      <c r="AI117" s="4" t="str">
        <f t="shared" si="113"/>
        <v/>
      </c>
      <c r="AJ117" s="4" t="str">
        <f t="shared" si="104"/>
        <v/>
      </c>
      <c r="AO117" s="4" t="str">
        <f t="shared" si="75"/>
        <v/>
      </c>
      <c r="AP117" s="4" t="str">
        <f t="shared" si="76"/>
        <v/>
      </c>
      <c r="AQ117" s="4" t="str">
        <f t="shared" si="114"/>
        <v/>
      </c>
      <c r="AR117" s="4" t="str">
        <f t="shared" si="115"/>
        <v/>
      </c>
      <c r="AS117" s="4" t="str">
        <f t="shared" ref="AS117:AS137" si="121">IF(I117="","",VALUE(LEFT(I117,3)))</f>
        <v/>
      </c>
      <c r="AT117" s="4" t="str">
        <f t="shared" ref="AT117:AT137" si="122">IF(K117="","",VALUE(LEFT(K117,3)))</f>
        <v/>
      </c>
      <c r="AU117" s="4" t="str">
        <f t="shared" ref="AU117:AU137" si="123">IF(M117="","",VALUE(LEFT(M117,3)))</f>
        <v/>
      </c>
      <c r="AV117" s="4" t="str">
        <f t="shared" ref="AV117:AV137" si="124">IF(O117="","",VALUE(LEFT(O117,3)))</f>
        <v/>
      </c>
      <c r="AW117" s="4">
        <f t="shared" ref="AW117:AW137" si="125">IF(C117="100歳",1,0)</f>
        <v>0</v>
      </c>
      <c r="AX117" s="4" t="str">
        <f t="shared" ref="AX117:AX137" si="126">IF(J117="","999:99.99"," "&amp;LEFT(RIGHT("  "&amp;TEXT(J117,"0.00"),7),2)&amp;":"&amp;RIGHT(TEXT(J117,"0.00"),5))</f>
        <v>999:99.99</v>
      </c>
      <c r="AY117" s="4" t="str">
        <f t="shared" ref="AY117:AY137" si="127">IF(L117="","999:99.99"," "&amp;LEFT(RIGHT("  "&amp;TEXT(L117,"0.00"),7),2)&amp;":"&amp;RIGHT(TEXT(L117,"0.00"),5))</f>
        <v>999:99.99</v>
      </c>
      <c r="AZ117" s="4" t="str">
        <f t="shared" ref="AZ117:AZ137" si="128">IF(N117="","999:99.99"," "&amp;LEFT(RIGHT("  "&amp;TEXT(N117,"0.00"),7),2)&amp;":"&amp;RIGHT(TEXT(N117,"0.00"),5))</f>
        <v>999:99.99</v>
      </c>
      <c r="BA117" s="4" t="str">
        <f t="shared" ref="BA117:BA137" si="129">IF(P117="","999:99.99"," "&amp;LEFT(RIGHT("  "&amp;TEXT(P117,"0.00"),7),2)&amp;":"&amp;RIGHT(TEXT(P117,"0.00"),5))</f>
        <v>999:99.99</v>
      </c>
    </row>
    <row r="118" spans="1:53" ht="16.5" customHeight="1">
      <c r="A118" s="7" t="str">
        <f t="shared" si="102"/>
        <v/>
      </c>
      <c r="B118" s="83"/>
      <c r="C118" s="84"/>
      <c r="D118" s="85"/>
      <c r="E118" s="86"/>
      <c r="F118" s="86"/>
      <c r="G118" s="86"/>
      <c r="H118" s="86"/>
      <c r="I118" s="87"/>
      <c r="J118" s="82"/>
      <c r="K118" s="87"/>
      <c r="L118" s="82"/>
      <c r="M118" s="87"/>
      <c r="N118" s="82"/>
      <c r="O118" s="87"/>
      <c r="P118" s="95" t="str">
        <f t="shared" si="107"/>
        <v/>
      </c>
      <c r="Q118" s="7" t="str">
        <f>IF(B118="","",YEAR(申込書!$C$54)-YEAR(申込一覧表!B118))</f>
        <v/>
      </c>
      <c r="R118" s="11">
        <f t="shared" si="80"/>
        <v>0</v>
      </c>
      <c r="S118" s="11">
        <f t="shared" si="81"/>
        <v>0</v>
      </c>
      <c r="T118" s="11">
        <f t="shared" si="82"/>
        <v>0</v>
      </c>
      <c r="U118" s="4" t="str">
        <f t="shared" si="108"/>
        <v/>
      </c>
      <c r="V118" s="4" t="str">
        <f t="shared" si="109"/>
        <v/>
      </c>
      <c r="X118" s="6">
        <f t="shared" si="116"/>
        <v>0</v>
      </c>
      <c r="Y118" s="6" t="str">
        <f t="shared" si="117"/>
        <v/>
      </c>
      <c r="Z118" s="4">
        <f t="shared" si="118"/>
        <v>0</v>
      </c>
      <c r="AA118" s="4">
        <f t="shared" si="77"/>
        <v>0</v>
      </c>
      <c r="AB118" s="4" t="str">
        <f t="shared" si="78"/>
        <v/>
      </c>
      <c r="AC118" s="4" t="str">
        <f t="shared" si="119"/>
        <v/>
      </c>
      <c r="AD118" s="11">
        <f t="shared" si="110"/>
        <v>0</v>
      </c>
      <c r="AE118" s="4" t="str">
        <f t="shared" si="111"/>
        <v/>
      </c>
      <c r="AF118" s="4">
        <v>5</v>
      </c>
      <c r="AG118" s="4" t="str">
        <f t="shared" si="112"/>
        <v xml:space="preserve"> </v>
      </c>
      <c r="AH118" s="4" t="str">
        <f t="shared" si="120"/>
        <v xml:space="preserve">  </v>
      </c>
      <c r="AI118" s="4" t="str">
        <f t="shared" si="113"/>
        <v/>
      </c>
      <c r="AJ118" s="4" t="str">
        <f t="shared" si="104"/>
        <v/>
      </c>
      <c r="AO118" s="4" t="str">
        <f t="shared" si="75"/>
        <v/>
      </c>
      <c r="AP118" s="4" t="str">
        <f t="shared" si="76"/>
        <v/>
      </c>
      <c r="AQ118" s="4" t="str">
        <f t="shared" si="114"/>
        <v/>
      </c>
      <c r="AR118" s="4" t="str">
        <f t="shared" si="115"/>
        <v/>
      </c>
      <c r="AS118" s="4" t="str">
        <f t="shared" si="121"/>
        <v/>
      </c>
      <c r="AT118" s="4" t="str">
        <f t="shared" si="122"/>
        <v/>
      </c>
      <c r="AU118" s="4" t="str">
        <f t="shared" si="123"/>
        <v/>
      </c>
      <c r="AV118" s="4" t="str">
        <f t="shared" si="124"/>
        <v/>
      </c>
      <c r="AW118" s="4">
        <f t="shared" si="125"/>
        <v>0</v>
      </c>
      <c r="AX118" s="4" t="str">
        <f t="shared" si="126"/>
        <v>999:99.99</v>
      </c>
      <c r="AY118" s="4" t="str">
        <f t="shared" si="127"/>
        <v>999:99.99</v>
      </c>
      <c r="AZ118" s="4" t="str">
        <f t="shared" si="128"/>
        <v>999:99.99</v>
      </c>
      <c r="BA118" s="4" t="str">
        <f t="shared" si="129"/>
        <v>999:99.99</v>
      </c>
    </row>
    <row r="119" spans="1:53" ht="16.5" customHeight="1">
      <c r="A119" s="7" t="str">
        <f t="shared" si="102"/>
        <v/>
      </c>
      <c r="B119" s="83"/>
      <c r="C119" s="84"/>
      <c r="D119" s="85"/>
      <c r="E119" s="86"/>
      <c r="F119" s="86"/>
      <c r="G119" s="86"/>
      <c r="H119" s="86"/>
      <c r="I119" s="87"/>
      <c r="J119" s="82"/>
      <c r="K119" s="87"/>
      <c r="L119" s="82"/>
      <c r="M119" s="87"/>
      <c r="N119" s="82"/>
      <c r="O119" s="87"/>
      <c r="P119" s="95" t="str">
        <f t="shared" si="107"/>
        <v/>
      </c>
      <c r="Q119" s="7" t="str">
        <f>IF(B119="","",YEAR(申込書!$C$54)-YEAR(申込一覧表!B119))</f>
        <v/>
      </c>
      <c r="R119" s="11">
        <f t="shared" si="80"/>
        <v>0</v>
      </c>
      <c r="S119" s="11">
        <f t="shared" si="81"/>
        <v>0</v>
      </c>
      <c r="T119" s="11">
        <f t="shared" si="82"/>
        <v>0</v>
      </c>
      <c r="U119" s="4" t="str">
        <f t="shared" si="108"/>
        <v/>
      </c>
      <c r="V119" s="4" t="str">
        <f t="shared" si="109"/>
        <v/>
      </c>
      <c r="X119" s="6">
        <f t="shared" si="116"/>
        <v>0</v>
      </c>
      <c r="Y119" s="6" t="str">
        <f t="shared" si="117"/>
        <v/>
      </c>
      <c r="Z119" s="4">
        <f t="shared" si="118"/>
        <v>0</v>
      </c>
      <c r="AA119" s="4">
        <f t="shared" si="77"/>
        <v>0</v>
      </c>
      <c r="AB119" s="4" t="str">
        <f t="shared" si="78"/>
        <v/>
      </c>
      <c r="AC119" s="4" t="str">
        <f t="shared" si="119"/>
        <v/>
      </c>
      <c r="AD119" s="11">
        <f t="shared" si="110"/>
        <v>0</v>
      </c>
      <c r="AE119" s="4" t="str">
        <f t="shared" si="111"/>
        <v/>
      </c>
      <c r="AF119" s="4">
        <v>5</v>
      </c>
      <c r="AG119" s="4" t="str">
        <f t="shared" si="112"/>
        <v xml:space="preserve"> </v>
      </c>
      <c r="AH119" s="4" t="str">
        <f t="shared" si="120"/>
        <v xml:space="preserve">  </v>
      </c>
      <c r="AI119" s="4" t="str">
        <f t="shared" si="113"/>
        <v/>
      </c>
      <c r="AJ119" s="4" t="str">
        <f t="shared" si="104"/>
        <v/>
      </c>
      <c r="AO119" s="4" t="str">
        <f t="shared" si="75"/>
        <v/>
      </c>
      <c r="AP119" s="4" t="str">
        <f t="shared" si="76"/>
        <v/>
      </c>
      <c r="AQ119" s="4" t="str">
        <f t="shared" si="114"/>
        <v/>
      </c>
      <c r="AR119" s="4" t="str">
        <f t="shared" si="115"/>
        <v/>
      </c>
      <c r="AS119" s="4" t="str">
        <f t="shared" si="121"/>
        <v/>
      </c>
      <c r="AT119" s="4" t="str">
        <f t="shared" si="122"/>
        <v/>
      </c>
      <c r="AU119" s="4" t="str">
        <f t="shared" si="123"/>
        <v/>
      </c>
      <c r="AV119" s="4" t="str">
        <f t="shared" si="124"/>
        <v/>
      </c>
      <c r="AW119" s="4">
        <f t="shared" si="125"/>
        <v>0</v>
      </c>
      <c r="AX119" s="4" t="str">
        <f t="shared" si="126"/>
        <v>999:99.99</v>
      </c>
      <c r="AY119" s="4" t="str">
        <f t="shared" si="127"/>
        <v>999:99.99</v>
      </c>
      <c r="AZ119" s="4" t="str">
        <f t="shared" si="128"/>
        <v>999:99.99</v>
      </c>
      <c r="BA119" s="4" t="str">
        <f t="shared" si="129"/>
        <v>999:99.99</v>
      </c>
    </row>
    <row r="120" spans="1:53" ht="16.5" customHeight="1">
      <c r="A120" s="7" t="str">
        <f t="shared" si="102"/>
        <v/>
      </c>
      <c r="B120" s="83"/>
      <c r="C120" s="84"/>
      <c r="D120" s="85"/>
      <c r="E120" s="86"/>
      <c r="F120" s="86"/>
      <c r="G120" s="86"/>
      <c r="H120" s="86"/>
      <c r="I120" s="87"/>
      <c r="J120" s="82"/>
      <c r="K120" s="87"/>
      <c r="L120" s="82"/>
      <c r="M120" s="87"/>
      <c r="N120" s="82"/>
      <c r="O120" s="87"/>
      <c r="P120" s="95" t="str">
        <f t="shared" si="107"/>
        <v/>
      </c>
      <c r="Q120" s="7" t="str">
        <f>IF(B120="","",YEAR(申込書!$C$54)-YEAR(申込一覧表!B120))</f>
        <v/>
      </c>
      <c r="R120" s="11">
        <f t="shared" si="80"/>
        <v>0</v>
      </c>
      <c r="S120" s="11">
        <f t="shared" si="81"/>
        <v>0</v>
      </c>
      <c r="T120" s="11">
        <f t="shared" si="82"/>
        <v>0</v>
      </c>
      <c r="U120" s="4" t="str">
        <f t="shared" si="108"/>
        <v/>
      </c>
      <c r="V120" s="4" t="str">
        <f t="shared" si="109"/>
        <v/>
      </c>
      <c r="X120" s="6">
        <f t="shared" si="116"/>
        <v>0</v>
      </c>
      <c r="Y120" s="6" t="str">
        <f t="shared" si="117"/>
        <v/>
      </c>
      <c r="Z120" s="4">
        <f t="shared" si="118"/>
        <v>0</v>
      </c>
      <c r="AA120" s="4">
        <f t="shared" si="77"/>
        <v>0</v>
      </c>
      <c r="AB120" s="4" t="str">
        <f t="shared" si="78"/>
        <v/>
      </c>
      <c r="AC120" s="4" t="str">
        <f t="shared" si="119"/>
        <v/>
      </c>
      <c r="AD120" s="11">
        <f t="shared" si="110"/>
        <v>0</v>
      </c>
      <c r="AE120" s="4" t="str">
        <f t="shared" si="111"/>
        <v/>
      </c>
      <c r="AF120" s="4">
        <v>5</v>
      </c>
      <c r="AG120" s="4" t="str">
        <f t="shared" si="112"/>
        <v xml:space="preserve"> </v>
      </c>
      <c r="AH120" s="4" t="str">
        <f t="shared" si="120"/>
        <v xml:space="preserve">  </v>
      </c>
      <c r="AI120" s="4" t="str">
        <f t="shared" si="113"/>
        <v/>
      </c>
      <c r="AJ120" s="4" t="str">
        <f t="shared" si="104"/>
        <v/>
      </c>
      <c r="AO120" s="4" t="str">
        <f t="shared" si="75"/>
        <v/>
      </c>
      <c r="AP120" s="4" t="str">
        <f t="shared" si="76"/>
        <v/>
      </c>
      <c r="AQ120" s="4" t="str">
        <f t="shared" si="114"/>
        <v/>
      </c>
      <c r="AR120" s="4" t="str">
        <f t="shared" si="115"/>
        <v/>
      </c>
      <c r="AS120" s="4" t="str">
        <f t="shared" si="121"/>
        <v/>
      </c>
      <c r="AT120" s="4" t="str">
        <f t="shared" si="122"/>
        <v/>
      </c>
      <c r="AU120" s="4" t="str">
        <f t="shared" si="123"/>
        <v/>
      </c>
      <c r="AV120" s="4" t="str">
        <f t="shared" si="124"/>
        <v/>
      </c>
      <c r="AW120" s="4">
        <f t="shared" si="125"/>
        <v>0</v>
      </c>
      <c r="AX120" s="4" t="str">
        <f t="shared" si="126"/>
        <v>999:99.99</v>
      </c>
      <c r="AY120" s="4" t="str">
        <f t="shared" si="127"/>
        <v>999:99.99</v>
      </c>
      <c r="AZ120" s="4" t="str">
        <f t="shared" si="128"/>
        <v>999:99.99</v>
      </c>
      <c r="BA120" s="4" t="str">
        <f t="shared" si="129"/>
        <v>999:99.99</v>
      </c>
    </row>
    <row r="121" spans="1:53" ht="16.5" customHeight="1">
      <c r="A121" s="7" t="str">
        <f t="shared" si="102"/>
        <v/>
      </c>
      <c r="B121" s="83"/>
      <c r="C121" s="84"/>
      <c r="D121" s="85"/>
      <c r="E121" s="86"/>
      <c r="F121" s="86"/>
      <c r="G121" s="86"/>
      <c r="H121" s="86"/>
      <c r="I121" s="87"/>
      <c r="J121" s="82"/>
      <c r="K121" s="87"/>
      <c r="L121" s="82"/>
      <c r="M121" s="87"/>
      <c r="N121" s="82"/>
      <c r="O121" s="87"/>
      <c r="P121" s="95" t="str">
        <f t="shared" si="107"/>
        <v/>
      </c>
      <c r="Q121" s="7" t="str">
        <f>IF(B121="","",YEAR(申込書!$C$54)-YEAR(申込一覧表!B121))</f>
        <v/>
      </c>
      <c r="R121" s="11">
        <f t="shared" si="80"/>
        <v>0</v>
      </c>
      <c r="S121" s="11">
        <f t="shared" si="81"/>
        <v>0</v>
      </c>
      <c r="T121" s="11">
        <f t="shared" si="82"/>
        <v>0</v>
      </c>
      <c r="U121" s="4" t="str">
        <f t="shared" si="108"/>
        <v/>
      </c>
      <c r="V121" s="4" t="str">
        <f t="shared" si="109"/>
        <v/>
      </c>
      <c r="X121" s="6">
        <f t="shared" si="116"/>
        <v>0</v>
      </c>
      <c r="Y121" s="6" t="str">
        <f t="shared" si="117"/>
        <v/>
      </c>
      <c r="Z121" s="4">
        <f t="shared" si="118"/>
        <v>0</v>
      </c>
      <c r="AA121" s="4">
        <f t="shared" si="77"/>
        <v>0</v>
      </c>
      <c r="AB121" s="4" t="str">
        <f t="shared" si="78"/>
        <v/>
      </c>
      <c r="AC121" s="4" t="str">
        <f t="shared" si="119"/>
        <v/>
      </c>
      <c r="AD121" s="11">
        <f t="shared" si="110"/>
        <v>0</v>
      </c>
      <c r="AE121" s="4" t="str">
        <f t="shared" si="111"/>
        <v/>
      </c>
      <c r="AF121" s="4">
        <v>5</v>
      </c>
      <c r="AG121" s="4" t="str">
        <f t="shared" si="112"/>
        <v xml:space="preserve"> </v>
      </c>
      <c r="AH121" s="4" t="str">
        <f t="shared" si="120"/>
        <v xml:space="preserve">  </v>
      </c>
      <c r="AI121" s="4" t="str">
        <f t="shared" si="113"/>
        <v/>
      </c>
      <c r="AJ121" s="4" t="str">
        <f t="shared" si="104"/>
        <v/>
      </c>
      <c r="AO121" s="4" t="str">
        <f t="shared" si="75"/>
        <v/>
      </c>
      <c r="AP121" s="4" t="str">
        <f t="shared" si="76"/>
        <v/>
      </c>
      <c r="AQ121" s="4" t="str">
        <f t="shared" si="114"/>
        <v/>
      </c>
      <c r="AR121" s="4" t="str">
        <f t="shared" si="115"/>
        <v/>
      </c>
      <c r="AS121" s="4" t="str">
        <f t="shared" si="121"/>
        <v/>
      </c>
      <c r="AT121" s="4" t="str">
        <f t="shared" si="122"/>
        <v/>
      </c>
      <c r="AU121" s="4" t="str">
        <f t="shared" si="123"/>
        <v/>
      </c>
      <c r="AV121" s="4" t="str">
        <f t="shared" si="124"/>
        <v/>
      </c>
      <c r="AW121" s="4">
        <f t="shared" si="125"/>
        <v>0</v>
      </c>
      <c r="AX121" s="4" t="str">
        <f t="shared" si="126"/>
        <v>999:99.99</v>
      </c>
      <c r="AY121" s="4" t="str">
        <f t="shared" si="127"/>
        <v>999:99.99</v>
      </c>
      <c r="AZ121" s="4" t="str">
        <f t="shared" si="128"/>
        <v>999:99.99</v>
      </c>
      <c r="BA121" s="4" t="str">
        <f t="shared" si="129"/>
        <v>999:99.99</v>
      </c>
    </row>
    <row r="122" spans="1:53" ht="16.5" customHeight="1">
      <c r="A122" s="7" t="str">
        <f t="shared" si="102"/>
        <v/>
      </c>
      <c r="B122" s="83"/>
      <c r="C122" s="84"/>
      <c r="D122" s="85"/>
      <c r="E122" s="86"/>
      <c r="F122" s="86"/>
      <c r="G122" s="86"/>
      <c r="H122" s="86"/>
      <c r="I122" s="87"/>
      <c r="J122" s="82"/>
      <c r="K122" s="87"/>
      <c r="L122" s="82"/>
      <c r="M122" s="87"/>
      <c r="N122" s="82"/>
      <c r="O122" s="87"/>
      <c r="P122" s="95" t="str">
        <f t="shared" si="107"/>
        <v/>
      </c>
      <c r="Q122" s="7" t="str">
        <f>IF(B122="","",YEAR(申込書!$C$54)-YEAR(申込一覧表!B122))</f>
        <v/>
      </c>
      <c r="R122" s="11">
        <f t="shared" si="80"/>
        <v>0</v>
      </c>
      <c r="S122" s="11">
        <f t="shared" si="81"/>
        <v>0</v>
      </c>
      <c r="T122" s="11">
        <f t="shared" si="82"/>
        <v>0</v>
      </c>
      <c r="U122" s="4" t="str">
        <f t="shared" si="108"/>
        <v/>
      </c>
      <c r="V122" s="4" t="str">
        <f t="shared" si="109"/>
        <v/>
      </c>
      <c r="X122" s="6">
        <f t="shared" si="116"/>
        <v>0</v>
      </c>
      <c r="Y122" s="6" t="str">
        <f t="shared" si="117"/>
        <v/>
      </c>
      <c r="Z122" s="4">
        <f t="shared" si="118"/>
        <v>0</v>
      </c>
      <c r="AA122" s="4">
        <f t="shared" si="77"/>
        <v>0</v>
      </c>
      <c r="AB122" s="4" t="str">
        <f t="shared" si="78"/>
        <v/>
      </c>
      <c r="AC122" s="4" t="str">
        <f t="shared" si="119"/>
        <v/>
      </c>
      <c r="AD122" s="11">
        <f t="shared" si="110"/>
        <v>0</v>
      </c>
      <c r="AE122" s="4" t="str">
        <f t="shared" si="111"/>
        <v/>
      </c>
      <c r="AF122" s="4">
        <v>5</v>
      </c>
      <c r="AG122" s="4" t="str">
        <f t="shared" si="112"/>
        <v xml:space="preserve"> </v>
      </c>
      <c r="AH122" s="4" t="str">
        <f t="shared" si="120"/>
        <v xml:space="preserve">  </v>
      </c>
      <c r="AI122" s="4" t="str">
        <f t="shared" si="113"/>
        <v/>
      </c>
      <c r="AJ122" s="4" t="str">
        <f t="shared" si="104"/>
        <v/>
      </c>
      <c r="AO122" s="4" t="str">
        <f t="shared" si="75"/>
        <v/>
      </c>
      <c r="AP122" s="4" t="str">
        <f t="shared" si="76"/>
        <v/>
      </c>
      <c r="AQ122" s="4" t="str">
        <f t="shared" si="114"/>
        <v/>
      </c>
      <c r="AR122" s="4" t="str">
        <f t="shared" si="115"/>
        <v/>
      </c>
      <c r="AS122" s="4" t="str">
        <f t="shared" si="121"/>
        <v/>
      </c>
      <c r="AT122" s="4" t="str">
        <f t="shared" si="122"/>
        <v/>
      </c>
      <c r="AU122" s="4" t="str">
        <f t="shared" si="123"/>
        <v/>
      </c>
      <c r="AV122" s="4" t="str">
        <f t="shared" si="124"/>
        <v/>
      </c>
      <c r="AW122" s="4">
        <f t="shared" si="125"/>
        <v>0</v>
      </c>
      <c r="AX122" s="4" t="str">
        <f t="shared" si="126"/>
        <v>999:99.99</v>
      </c>
      <c r="AY122" s="4" t="str">
        <f t="shared" si="127"/>
        <v>999:99.99</v>
      </c>
      <c r="AZ122" s="4" t="str">
        <f t="shared" si="128"/>
        <v>999:99.99</v>
      </c>
      <c r="BA122" s="4" t="str">
        <f t="shared" si="129"/>
        <v>999:99.99</v>
      </c>
    </row>
    <row r="123" spans="1:53" ht="16.5" customHeight="1">
      <c r="A123" s="7" t="str">
        <f t="shared" si="102"/>
        <v/>
      </c>
      <c r="B123" s="83"/>
      <c r="C123" s="84"/>
      <c r="D123" s="85"/>
      <c r="E123" s="86"/>
      <c r="F123" s="86"/>
      <c r="G123" s="86"/>
      <c r="H123" s="86"/>
      <c r="I123" s="87"/>
      <c r="J123" s="82"/>
      <c r="K123" s="87"/>
      <c r="L123" s="82"/>
      <c r="M123" s="87"/>
      <c r="N123" s="82"/>
      <c r="O123" s="87"/>
      <c r="P123" s="95" t="str">
        <f t="shared" si="107"/>
        <v/>
      </c>
      <c r="Q123" s="7" t="str">
        <f>IF(B123="","",YEAR(申込書!$C$54)-YEAR(申込一覧表!B123))</f>
        <v/>
      </c>
      <c r="R123" s="11">
        <f t="shared" si="80"/>
        <v>0</v>
      </c>
      <c r="S123" s="11">
        <f t="shared" si="81"/>
        <v>0</v>
      </c>
      <c r="T123" s="11">
        <f t="shared" si="82"/>
        <v>0</v>
      </c>
      <c r="U123" s="4" t="str">
        <f t="shared" si="108"/>
        <v/>
      </c>
      <c r="V123" s="4" t="str">
        <f t="shared" si="109"/>
        <v/>
      </c>
      <c r="X123" s="6">
        <f t="shared" si="116"/>
        <v>0</v>
      </c>
      <c r="Y123" s="6" t="str">
        <f t="shared" si="117"/>
        <v/>
      </c>
      <c r="Z123" s="4">
        <f t="shared" si="118"/>
        <v>0</v>
      </c>
      <c r="AA123" s="4">
        <f t="shared" si="77"/>
        <v>0</v>
      </c>
      <c r="AB123" s="4" t="str">
        <f t="shared" si="78"/>
        <v/>
      </c>
      <c r="AC123" s="4" t="str">
        <f t="shared" si="119"/>
        <v/>
      </c>
      <c r="AD123" s="11">
        <f t="shared" si="110"/>
        <v>0</v>
      </c>
      <c r="AE123" s="4" t="str">
        <f t="shared" si="111"/>
        <v/>
      </c>
      <c r="AF123" s="4">
        <v>5</v>
      </c>
      <c r="AG123" s="4" t="str">
        <f t="shared" si="112"/>
        <v xml:space="preserve"> </v>
      </c>
      <c r="AH123" s="4" t="str">
        <f t="shared" si="120"/>
        <v xml:space="preserve">  </v>
      </c>
      <c r="AI123" s="4" t="str">
        <f t="shared" si="113"/>
        <v/>
      </c>
      <c r="AJ123" s="4" t="str">
        <f t="shared" si="104"/>
        <v/>
      </c>
      <c r="AO123" s="4" t="str">
        <f t="shared" si="75"/>
        <v/>
      </c>
      <c r="AP123" s="4" t="str">
        <f t="shared" si="76"/>
        <v/>
      </c>
      <c r="AQ123" s="4" t="str">
        <f t="shared" si="114"/>
        <v/>
      </c>
      <c r="AR123" s="4" t="str">
        <f t="shared" si="115"/>
        <v/>
      </c>
      <c r="AS123" s="4" t="str">
        <f t="shared" si="121"/>
        <v/>
      </c>
      <c r="AT123" s="4" t="str">
        <f t="shared" si="122"/>
        <v/>
      </c>
      <c r="AU123" s="4" t="str">
        <f t="shared" si="123"/>
        <v/>
      </c>
      <c r="AV123" s="4" t="str">
        <f t="shared" si="124"/>
        <v/>
      </c>
      <c r="AW123" s="4">
        <f t="shared" si="125"/>
        <v>0</v>
      </c>
      <c r="AX123" s="4" t="str">
        <f t="shared" si="126"/>
        <v>999:99.99</v>
      </c>
      <c r="AY123" s="4" t="str">
        <f t="shared" si="127"/>
        <v>999:99.99</v>
      </c>
      <c r="AZ123" s="4" t="str">
        <f t="shared" si="128"/>
        <v>999:99.99</v>
      </c>
      <c r="BA123" s="4" t="str">
        <f t="shared" si="129"/>
        <v>999:99.99</v>
      </c>
    </row>
    <row r="124" spans="1:53" ht="16.5" customHeight="1">
      <c r="A124" s="7" t="str">
        <f t="shared" si="102"/>
        <v/>
      </c>
      <c r="B124" s="83"/>
      <c r="C124" s="84"/>
      <c r="D124" s="85"/>
      <c r="E124" s="86"/>
      <c r="F124" s="86"/>
      <c r="G124" s="86"/>
      <c r="H124" s="86"/>
      <c r="I124" s="87"/>
      <c r="J124" s="82"/>
      <c r="K124" s="87"/>
      <c r="L124" s="82"/>
      <c r="M124" s="87"/>
      <c r="N124" s="82"/>
      <c r="O124" s="87"/>
      <c r="P124" s="95" t="str">
        <f t="shared" si="107"/>
        <v/>
      </c>
      <c r="Q124" s="7" t="str">
        <f>IF(B124="","",YEAR(申込書!$C$54)-YEAR(申込一覧表!B124))</f>
        <v/>
      </c>
      <c r="R124" s="11">
        <f t="shared" si="80"/>
        <v>0</v>
      </c>
      <c r="S124" s="11">
        <f t="shared" si="81"/>
        <v>0</v>
      </c>
      <c r="T124" s="11">
        <f t="shared" si="82"/>
        <v>0</v>
      </c>
      <c r="U124" s="4" t="str">
        <f t="shared" si="108"/>
        <v/>
      </c>
      <c r="V124" s="4" t="str">
        <f t="shared" si="109"/>
        <v/>
      </c>
      <c r="X124" s="6">
        <f t="shared" si="116"/>
        <v>0</v>
      </c>
      <c r="Y124" s="6" t="str">
        <f t="shared" si="117"/>
        <v/>
      </c>
      <c r="Z124" s="4">
        <f t="shared" si="118"/>
        <v>0</v>
      </c>
      <c r="AA124" s="4">
        <f t="shared" si="77"/>
        <v>0</v>
      </c>
      <c r="AB124" s="4" t="str">
        <f t="shared" si="78"/>
        <v/>
      </c>
      <c r="AC124" s="4" t="str">
        <f t="shared" si="119"/>
        <v/>
      </c>
      <c r="AD124" s="11">
        <f t="shared" si="110"/>
        <v>0</v>
      </c>
      <c r="AE124" s="4" t="str">
        <f t="shared" si="111"/>
        <v/>
      </c>
      <c r="AF124" s="4">
        <v>5</v>
      </c>
      <c r="AG124" s="4" t="str">
        <f t="shared" si="112"/>
        <v xml:space="preserve"> </v>
      </c>
      <c r="AH124" s="4" t="str">
        <f t="shared" si="120"/>
        <v xml:space="preserve">  </v>
      </c>
      <c r="AI124" s="4" t="str">
        <f t="shared" si="113"/>
        <v/>
      </c>
      <c r="AJ124" s="4" t="str">
        <f t="shared" si="104"/>
        <v/>
      </c>
      <c r="AO124" s="4" t="str">
        <f t="shared" si="75"/>
        <v/>
      </c>
      <c r="AP124" s="4" t="str">
        <f t="shared" si="76"/>
        <v/>
      </c>
      <c r="AQ124" s="4" t="str">
        <f t="shared" si="114"/>
        <v/>
      </c>
      <c r="AR124" s="4" t="str">
        <f t="shared" si="115"/>
        <v/>
      </c>
      <c r="AS124" s="4" t="str">
        <f t="shared" si="121"/>
        <v/>
      </c>
      <c r="AT124" s="4" t="str">
        <f t="shared" si="122"/>
        <v/>
      </c>
      <c r="AU124" s="4" t="str">
        <f t="shared" si="123"/>
        <v/>
      </c>
      <c r="AV124" s="4" t="str">
        <f t="shared" si="124"/>
        <v/>
      </c>
      <c r="AW124" s="4">
        <f t="shared" si="125"/>
        <v>0</v>
      </c>
      <c r="AX124" s="4" t="str">
        <f t="shared" si="126"/>
        <v>999:99.99</v>
      </c>
      <c r="AY124" s="4" t="str">
        <f t="shared" si="127"/>
        <v>999:99.99</v>
      </c>
      <c r="AZ124" s="4" t="str">
        <f t="shared" si="128"/>
        <v>999:99.99</v>
      </c>
      <c r="BA124" s="4" t="str">
        <f t="shared" si="129"/>
        <v>999:99.99</v>
      </c>
    </row>
    <row r="125" spans="1:53" ht="16.5" customHeight="1">
      <c r="A125" s="7" t="str">
        <f t="shared" si="102"/>
        <v/>
      </c>
      <c r="B125" s="83"/>
      <c r="C125" s="84"/>
      <c r="D125" s="85"/>
      <c r="E125" s="86"/>
      <c r="F125" s="86"/>
      <c r="G125" s="86"/>
      <c r="H125" s="86"/>
      <c r="I125" s="87"/>
      <c r="J125" s="82"/>
      <c r="K125" s="87"/>
      <c r="L125" s="82"/>
      <c r="M125" s="87"/>
      <c r="N125" s="82"/>
      <c r="O125" s="87"/>
      <c r="P125" s="95" t="str">
        <f t="shared" si="107"/>
        <v/>
      </c>
      <c r="Q125" s="7" t="str">
        <f>IF(B125="","",YEAR(申込書!$C$54)-YEAR(申込一覧表!B125))</f>
        <v/>
      </c>
      <c r="R125" s="11">
        <f t="shared" si="80"/>
        <v>0</v>
      </c>
      <c r="S125" s="11">
        <f t="shared" si="81"/>
        <v>0</v>
      </c>
      <c r="T125" s="11">
        <f t="shared" si="82"/>
        <v>0</v>
      </c>
      <c r="U125" s="4" t="str">
        <f t="shared" si="108"/>
        <v/>
      </c>
      <c r="V125" s="4" t="str">
        <f t="shared" si="109"/>
        <v/>
      </c>
      <c r="X125" s="6">
        <f t="shared" si="116"/>
        <v>0</v>
      </c>
      <c r="Y125" s="6" t="str">
        <f t="shared" si="117"/>
        <v/>
      </c>
      <c r="Z125" s="4">
        <f t="shared" si="118"/>
        <v>0</v>
      </c>
      <c r="AA125" s="4">
        <f t="shared" si="77"/>
        <v>0</v>
      </c>
      <c r="AB125" s="4" t="str">
        <f t="shared" si="78"/>
        <v/>
      </c>
      <c r="AC125" s="4" t="str">
        <f t="shared" si="119"/>
        <v/>
      </c>
      <c r="AD125" s="11">
        <f t="shared" si="110"/>
        <v>0</v>
      </c>
      <c r="AE125" s="4" t="str">
        <f t="shared" si="111"/>
        <v/>
      </c>
      <c r="AF125" s="4">
        <v>5</v>
      </c>
      <c r="AG125" s="4" t="str">
        <f t="shared" si="112"/>
        <v xml:space="preserve"> </v>
      </c>
      <c r="AH125" s="4" t="str">
        <f t="shared" si="120"/>
        <v xml:space="preserve">  </v>
      </c>
      <c r="AI125" s="4" t="str">
        <f t="shared" si="113"/>
        <v/>
      </c>
      <c r="AJ125" s="4" t="str">
        <f t="shared" si="104"/>
        <v/>
      </c>
      <c r="AO125" s="4" t="str">
        <f t="shared" si="75"/>
        <v/>
      </c>
      <c r="AP125" s="4" t="str">
        <f t="shared" si="76"/>
        <v/>
      </c>
      <c r="AQ125" s="4" t="str">
        <f t="shared" si="114"/>
        <v/>
      </c>
      <c r="AR125" s="4" t="str">
        <f t="shared" si="115"/>
        <v/>
      </c>
      <c r="AS125" s="4" t="str">
        <f t="shared" si="121"/>
        <v/>
      </c>
      <c r="AT125" s="4" t="str">
        <f t="shared" si="122"/>
        <v/>
      </c>
      <c r="AU125" s="4" t="str">
        <f t="shared" si="123"/>
        <v/>
      </c>
      <c r="AV125" s="4" t="str">
        <f t="shared" si="124"/>
        <v/>
      </c>
      <c r="AW125" s="4">
        <f t="shared" si="125"/>
        <v>0</v>
      </c>
      <c r="AX125" s="4" t="str">
        <f t="shared" si="126"/>
        <v>999:99.99</v>
      </c>
      <c r="AY125" s="4" t="str">
        <f t="shared" si="127"/>
        <v>999:99.99</v>
      </c>
      <c r="AZ125" s="4" t="str">
        <f t="shared" si="128"/>
        <v>999:99.99</v>
      </c>
      <c r="BA125" s="4" t="str">
        <f t="shared" si="129"/>
        <v>999:99.99</v>
      </c>
    </row>
    <row r="126" spans="1:53" ht="16.5" customHeight="1">
      <c r="A126" s="7" t="str">
        <f t="shared" si="102"/>
        <v/>
      </c>
      <c r="B126" s="83"/>
      <c r="C126" s="84"/>
      <c r="D126" s="85"/>
      <c r="E126" s="86"/>
      <c r="F126" s="86"/>
      <c r="G126" s="86"/>
      <c r="H126" s="86"/>
      <c r="I126" s="87"/>
      <c r="J126" s="82"/>
      <c r="K126" s="87"/>
      <c r="L126" s="82"/>
      <c r="M126" s="87"/>
      <c r="N126" s="82"/>
      <c r="O126" s="87"/>
      <c r="P126" s="95" t="str">
        <f t="shared" si="107"/>
        <v/>
      </c>
      <c r="Q126" s="7" t="str">
        <f>IF(B126="","",YEAR(申込書!$C$54)-YEAR(申込一覧表!B126))</f>
        <v/>
      </c>
      <c r="R126" s="11">
        <f t="shared" si="80"/>
        <v>0</v>
      </c>
      <c r="S126" s="11">
        <f t="shared" si="81"/>
        <v>0</v>
      </c>
      <c r="T126" s="11">
        <f t="shared" si="82"/>
        <v>0</v>
      </c>
      <c r="U126" s="4" t="str">
        <f t="shared" si="108"/>
        <v/>
      </c>
      <c r="V126" s="4" t="str">
        <f t="shared" si="109"/>
        <v/>
      </c>
      <c r="X126" s="6">
        <f t="shared" si="116"/>
        <v>0</v>
      </c>
      <c r="Y126" s="6" t="str">
        <f t="shared" si="117"/>
        <v/>
      </c>
      <c r="Z126" s="4">
        <f t="shared" si="118"/>
        <v>0</v>
      </c>
      <c r="AA126" s="4">
        <f t="shared" si="77"/>
        <v>0</v>
      </c>
      <c r="AB126" s="4" t="str">
        <f t="shared" si="78"/>
        <v/>
      </c>
      <c r="AC126" s="4" t="str">
        <f t="shared" si="119"/>
        <v/>
      </c>
      <c r="AD126" s="11">
        <f t="shared" si="110"/>
        <v>0</v>
      </c>
      <c r="AE126" s="4" t="str">
        <f t="shared" si="111"/>
        <v/>
      </c>
      <c r="AF126" s="4">
        <v>5</v>
      </c>
      <c r="AG126" s="4" t="str">
        <f t="shared" si="112"/>
        <v xml:space="preserve"> </v>
      </c>
      <c r="AH126" s="4" t="str">
        <f t="shared" si="120"/>
        <v xml:space="preserve">  </v>
      </c>
      <c r="AI126" s="4" t="str">
        <f t="shared" si="113"/>
        <v/>
      </c>
      <c r="AJ126" s="4" t="str">
        <f t="shared" si="104"/>
        <v/>
      </c>
      <c r="AO126" s="4" t="str">
        <f t="shared" si="75"/>
        <v/>
      </c>
      <c r="AP126" s="4" t="str">
        <f t="shared" si="76"/>
        <v/>
      </c>
      <c r="AQ126" s="4" t="str">
        <f t="shared" si="114"/>
        <v/>
      </c>
      <c r="AR126" s="4" t="str">
        <f t="shared" si="115"/>
        <v/>
      </c>
      <c r="AS126" s="4" t="str">
        <f t="shared" si="121"/>
        <v/>
      </c>
      <c r="AT126" s="4" t="str">
        <f t="shared" si="122"/>
        <v/>
      </c>
      <c r="AU126" s="4" t="str">
        <f t="shared" si="123"/>
        <v/>
      </c>
      <c r="AV126" s="4" t="str">
        <f t="shared" si="124"/>
        <v/>
      </c>
      <c r="AW126" s="4">
        <f t="shared" si="125"/>
        <v>0</v>
      </c>
      <c r="AX126" s="4" t="str">
        <f t="shared" si="126"/>
        <v>999:99.99</v>
      </c>
      <c r="AY126" s="4" t="str">
        <f t="shared" si="127"/>
        <v>999:99.99</v>
      </c>
      <c r="AZ126" s="4" t="str">
        <f t="shared" si="128"/>
        <v>999:99.99</v>
      </c>
      <c r="BA126" s="4" t="str">
        <f t="shared" si="129"/>
        <v>999:99.99</v>
      </c>
    </row>
    <row r="127" spans="1:53" ht="16.5" customHeight="1">
      <c r="A127" s="7" t="str">
        <f t="shared" si="102"/>
        <v/>
      </c>
      <c r="B127" s="83"/>
      <c r="C127" s="84"/>
      <c r="D127" s="85"/>
      <c r="E127" s="86"/>
      <c r="F127" s="86"/>
      <c r="G127" s="86"/>
      <c r="H127" s="86"/>
      <c r="I127" s="87"/>
      <c r="J127" s="82"/>
      <c r="K127" s="87"/>
      <c r="L127" s="82"/>
      <c r="M127" s="87"/>
      <c r="N127" s="82"/>
      <c r="O127" s="87"/>
      <c r="P127" s="95" t="str">
        <f t="shared" si="107"/>
        <v/>
      </c>
      <c r="Q127" s="7" t="str">
        <f>IF(B127="","",YEAR(申込書!$C$54)-YEAR(申込一覧表!B127))</f>
        <v/>
      </c>
      <c r="R127" s="11">
        <f t="shared" si="80"/>
        <v>0</v>
      </c>
      <c r="S127" s="11">
        <f t="shared" si="81"/>
        <v>0</v>
      </c>
      <c r="T127" s="11">
        <f t="shared" si="82"/>
        <v>0</v>
      </c>
      <c r="U127" s="4" t="str">
        <f t="shared" si="108"/>
        <v/>
      </c>
      <c r="V127" s="4" t="str">
        <f t="shared" si="109"/>
        <v/>
      </c>
      <c r="X127" s="6">
        <f t="shared" si="116"/>
        <v>0</v>
      </c>
      <c r="Y127" s="6" t="str">
        <f t="shared" si="117"/>
        <v/>
      </c>
      <c r="Z127" s="4">
        <f t="shared" si="118"/>
        <v>0</v>
      </c>
      <c r="AA127" s="4">
        <f t="shared" si="77"/>
        <v>0</v>
      </c>
      <c r="AB127" s="4" t="str">
        <f t="shared" si="78"/>
        <v/>
      </c>
      <c r="AC127" s="4" t="str">
        <f t="shared" si="119"/>
        <v/>
      </c>
      <c r="AD127" s="11">
        <f t="shared" si="110"/>
        <v>0</v>
      </c>
      <c r="AE127" s="4" t="str">
        <f t="shared" si="111"/>
        <v/>
      </c>
      <c r="AF127" s="4">
        <v>5</v>
      </c>
      <c r="AG127" s="4" t="str">
        <f t="shared" si="112"/>
        <v xml:space="preserve"> </v>
      </c>
      <c r="AH127" s="4" t="str">
        <f t="shared" si="120"/>
        <v xml:space="preserve">  </v>
      </c>
      <c r="AI127" s="4" t="str">
        <f t="shared" si="113"/>
        <v/>
      </c>
      <c r="AJ127" s="4" t="str">
        <f t="shared" si="104"/>
        <v/>
      </c>
      <c r="AO127" s="4" t="str">
        <f t="shared" si="75"/>
        <v/>
      </c>
      <c r="AP127" s="4" t="str">
        <f t="shared" si="76"/>
        <v/>
      </c>
      <c r="AQ127" s="4" t="str">
        <f t="shared" si="114"/>
        <v/>
      </c>
      <c r="AR127" s="4" t="str">
        <f t="shared" si="115"/>
        <v/>
      </c>
      <c r="AS127" s="4" t="str">
        <f t="shared" si="121"/>
        <v/>
      </c>
      <c r="AT127" s="4" t="str">
        <f t="shared" si="122"/>
        <v/>
      </c>
      <c r="AU127" s="4" t="str">
        <f t="shared" si="123"/>
        <v/>
      </c>
      <c r="AV127" s="4" t="str">
        <f t="shared" si="124"/>
        <v/>
      </c>
      <c r="AW127" s="4">
        <f t="shared" si="125"/>
        <v>0</v>
      </c>
      <c r="AX127" s="4" t="str">
        <f t="shared" si="126"/>
        <v>999:99.99</v>
      </c>
      <c r="AY127" s="4" t="str">
        <f t="shared" si="127"/>
        <v>999:99.99</v>
      </c>
      <c r="AZ127" s="4" t="str">
        <f t="shared" si="128"/>
        <v>999:99.99</v>
      </c>
      <c r="BA127" s="4" t="str">
        <f t="shared" si="129"/>
        <v>999:99.99</v>
      </c>
    </row>
    <row r="128" spans="1:53" ht="16.5" customHeight="1">
      <c r="A128" s="7" t="str">
        <f t="shared" si="102"/>
        <v/>
      </c>
      <c r="B128" s="83"/>
      <c r="C128" s="84"/>
      <c r="D128" s="85"/>
      <c r="E128" s="86"/>
      <c r="F128" s="86"/>
      <c r="G128" s="86"/>
      <c r="H128" s="86"/>
      <c r="I128" s="87"/>
      <c r="J128" s="82"/>
      <c r="K128" s="87"/>
      <c r="L128" s="82"/>
      <c r="M128" s="87"/>
      <c r="N128" s="82"/>
      <c r="O128" s="87"/>
      <c r="P128" s="95" t="str">
        <f t="shared" si="107"/>
        <v/>
      </c>
      <c r="Q128" s="7" t="str">
        <f>IF(B128="","",YEAR(申込書!$C$54)-YEAR(申込一覧表!B128))</f>
        <v/>
      </c>
      <c r="R128" s="11">
        <f t="shared" si="80"/>
        <v>0</v>
      </c>
      <c r="S128" s="11">
        <f t="shared" si="81"/>
        <v>0</v>
      </c>
      <c r="T128" s="11">
        <f t="shared" si="82"/>
        <v>0</v>
      </c>
      <c r="U128" s="4" t="str">
        <f t="shared" si="108"/>
        <v/>
      </c>
      <c r="V128" s="4" t="str">
        <f t="shared" si="109"/>
        <v/>
      </c>
      <c r="X128" s="6">
        <f t="shared" si="116"/>
        <v>0</v>
      </c>
      <c r="Y128" s="6" t="str">
        <f t="shared" si="117"/>
        <v/>
      </c>
      <c r="Z128" s="4">
        <f t="shared" si="118"/>
        <v>0</v>
      </c>
      <c r="AA128" s="4">
        <f t="shared" si="77"/>
        <v>0</v>
      </c>
      <c r="AB128" s="4" t="str">
        <f t="shared" si="78"/>
        <v/>
      </c>
      <c r="AC128" s="4" t="str">
        <f t="shared" si="119"/>
        <v/>
      </c>
      <c r="AD128" s="11">
        <f t="shared" si="110"/>
        <v>0</v>
      </c>
      <c r="AE128" s="4" t="str">
        <f t="shared" si="111"/>
        <v/>
      </c>
      <c r="AF128" s="4">
        <v>5</v>
      </c>
      <c r="AG128" s="4" t="str">
        <f t="shared" si="112"/>
        <v xml:space="preserve"> </v>
      </c>
      <c r="AH128" s="4" t="str">
        <f t="shared" si="120"/>
        <v xml:space="preserve">  </v>
      </c>
      <c r="AI128" s="4" t="str">
        <f t="shared" si="113"/>
        <v/>
      </c>
      <c r="AJ128" s="4" t="str">
        <f t="shared" si="104"/>
        <v/>
      </c>
      <c r="AO128" s="4" t="str">
        <f t="shared" si="75"/>
        <v/>
      </c>
      <c r="AP128" s="4" t="str">
        <f t="shared" si="76"/>
        <v/>
      </c>
      <c r="AQ128" s="4" t="str">
        <f t="shared" si="114"/>
        <v/>
      </c>
      <c r="AR128" s="4" t="str">
        <f t="shared" si="115"/>
        <v/>
      </c>
      <c r="AS128" s="4" t="str">
        <f t="shared" si="121"/>
        <v/>
      </c>
      <c r="AT128" s="4" t="str">
        <f t="shared" si="122"/>
        <v/>
      </c>
      <c r="AU128" s="4" t="str">
        <f t="shared" si="123"/>
        <v/>
      </c>
      <c r="AV128" s="4" t="str">
        <f t="shared" si="124"/>
        <v/>
      </c>
      <c r="AW128" s="4">
        <f t="shared" si="125"/>
        <v>0</v>
      </c>
      <c r="AX128" s="4" t="str">
        <f t="shared" si="126"/>
        <v>999:99.99</v>
      </c>
      <c r="AY128" s="4" t="str">
        <f t="shared" si="127"/>
        <v>999:99.99</v>
      </c>
      <c r="AZ128" s="4" t="str">
        <f t="shared" si="128"/>
        <v>999:99.99</v>
      </c>
      <c r="BA128" s="4" t="str">
        <f t="shared" si="129"/>
        <v>999:99.99</v>
      </c>
    </row>
    <row r="129" spans="1:53" ht="16.5" customHeight="1">
      <c r="A129" s="7" t="str">
        <f t="shared" si="102"/>
        <v/>
      </c>
      <c r="B129" s="83"/>
      <c r="C129" s="84"/>
      <c r="D129" s="85"/>
      <c r="E129" s="86"/>
      <c r="F129" s="86"/>
      <c r="G129" s="86"/>
      <c r="H129" s="86"/>
      <c r="I129" s="87"/>
      <c r="J129" s="82"/>
      <c r="K129" s="87"/>
      <c r="L129" s="82"/>
      <c r="M129" s="87"/>
      <c r="N129" s="82"/>
      <c r="O129" s="87"/>
      <c r="P129" s="95" t="str">
        <f t="shared" si="107"/>
        <v/>
      </c>
      <c r="Q129" s="7" t="str">
        <f>IF(B129="","",YEAR(申込書!$C$54)-YEAR(申込一覧表!B129))</f>
        <v/>
      </c>
      <c r="R129" s="11">
        <f t="shared" si="80"/>
        <v>0</v>
      </c>
      <c r="S129" s="11">
        <f t="shared" si="81"/>
        <v>0</v>
      </c>
      <c r="T129" s="11">
        <f t="shared" si="82"/>
        <v>0</v>
      </c>
      <c r="U129" s="4" t="str">
        <f t="shared" si="108"/>
        <v/>
      </c>
      <c r="V129" s="4" t="str">
        <f t="shared" si="109"/>
        <v/>
      </c>
      <c r="X129" s="6">
        <f t="shared" si="116"/>
        <v>0</v>
      </c>
      <c r="Y129" s="6" t="str">
        <f t="shared" si="117"/>
        <v/>
      </c>
      <c r="Z129" s="4">
        <f t="shared" si="118"/>
        <v>0</v>
      </c>
      <c r="AA129" s="4">
        <f t="shared" si="77"/>
        <v>0</v>
      </c>
      <c r="AB129" s="4" t="str">
        <f t="shared" si="78"/>
        <v/>
      </c>
      <c r="AC129" s="4" t="str">
        <f t="shared" si="119"/>
        <v/>
      </c>
      <c r="AD129" s="11">
        <f t="shared" si="110"/>
        <v>0</v>
      </c>
      <c r="AE129" s="4" t="str">
        <f t="shared" si="111"/>
        <v/>
      </c>
      <c r="AF129" s="4">
        <v>5</v>
      </c>
      <c r="AG129" s="4" t="str">
        <f t="shared" si="112"/>
        <v xml:space="preserve"> </v>
      </c>
      <c r="AH129" s="4" t="str">
        <f t="shared" si="120"/>
        <v xml:space="preserve">  </v>
      </c>
      <c r="AI129" s="4" t="str">
        <f t="shared" si="113"/>
        <v/>
      </c>
      <c r="AJ129" s="4" t="str">
        <f t="shared" si="104"/>
        <v/>
      </c>
      <c r="AO129" s="4" t="str">
        <f t="shared" si="75"/>
        <v/>
      </c>
      <c r="AP129" s="4" t="str">
        <f t="shared" si="76"/>
        <v/>
      </c>
      <c r="AQ129" s="4" t="str">
        <f t="shared" si="114"/>
        <v/>
      </c>
      <c r="AR129" s="4" t="str">
        <f t="shared" si="115"/>
        <v/>
      </c>
      <c r="AS129" s="4" t="str">
        <f t="shared" si="121"/>
        <v/>
      </c>
      <c r="AT129" s="4" t="str">
        <f t="shared" si="122"/>
        <v/>
      </c>
      <c r="AU129" s="4" t="str">
        <f t="shared" si="123"/>
        <v/>
      </c>
      <c r="AV129" s="4" t="str">
        <f t="shared" si="124"/>
        <v/>
      </c>
      <c r="AW129" s="4">
        <f t="shared" si="125"/>
        <v>0</v>
      </c>
      <c r="AX129" s="4" t="str">
        <f t="shared" si="126"/>
        <v>999:99.99</v>
      </c>
      <c r="AY129" s="4" t="str">
        <f t="shared" si="127"/>
        <v>999:99.99</v>
      </c>
      <c r="AZ129" s="4" t="str">
        <f t="shared" si="128"/>
        <v>999:99.99</v>
      </c>
      <c r="BA129" s="4" t="str">
        <f t="shared" si="129"/>
        <v>999:99.99</v>
      </c>
    </row>
    <row r="130" spans="1:53" ht="16.5" customHeight="1">
      <c r="A130" s="7" t="str">
        <f t="shared" si="102"/>
        <v/>
      </c>
      <c r="B130" s="83"/>
      <c r="C130" s="84"/>
      <c r="D130" s="85"/>
      <c r="E130" s="86"/>
      <c r="F130" s="86"/>
      <c r="G130" s="86"/>
      <c r="H130" s="86"/>
      <c r="I130" s="87"/>
      <c r="J130" s="82"/>
      <c r="K130" s="87"/>
      <c r="L130" s="82"/>
      <c r="M130" s="87"/>
      <c r="N130" s="82"/>
      <c r="O130" s="87"/>
      <c r="P130" s="95" t="str">
        <f t="shared" si="107"/>
        <v/>
      </c>
      <c r="Q130" s="7" t="str">
        <f>IF(B130="","",YEAR(申込書!$C$54)-YEAR(申込一覧表!B130))</f>
        <v/>
      </c>
      <c r="R130" s="11">
        <f t="shared" si="80"/>
        <v>0</v>
      </c>
      <c r="S130" s="11">
        <f t="shared" si="81"/>
        <v>0</v>
      </c>
      <c r="T130" s="11">
        <f t="shared" si="82"/>
        <v>0</v>
      </c>
      <c r="U130" s="4" t="str">
        <f t="shared" si="108"/>
        <v/>
      </c>
      <c r="V130" s="4" t="str">
        <f t="shared" si="109"/>
        <v/>
      </c>
      <c r="X130" s="6">
        <f t="shared" si="116"/>
        <v>0</v>
      </c>
      <c r="Y130" s="6" t="str">
        <f t="shared" si="117"/>
        <v/>
      </c>
      <c r="Z130" s="4">
        <f t="shared" si="118"/>
        <v>0</v>
      </c>
      <c r="AA130" s="4">
        <f t="shared" si="77"/>
        <v>0</v>
      </c>
      <c r="AB130" s="4" t="str">
        <f t="shared" si="78"/>
        <v/>
      </c>
      <c r="AC130" s="4" t="str">
        <f t="shared" si="119"/>
        <v/>
      </c>
      <c r="AD130" s="11">
        <f t="shared" si="110"/>
        <v>0</v>
      </c>
      <c r="AE130" s="4" t="str">
        <f t="shared" si="111"/>
        <v/>
      </c>
      <c r="AF130" s="4">
        <v>5</v>
      </c>
      <c r="AG130" s="4" t="str">
        <f t="shared" si="112"/>
        <v xml:space="preserve"> </v>
      </c>
      <c r="AH130" s="4" t="str">
        <f t="shared" si="120"/>
        <v xml:space="preserve">  </v>
      </c>
      <c r="AI130" s="4" t="str">
        <f t="shared" si="113"/>
        <v/>
      </c>
      <c r="AJ130" s="4" t="str">
        <f t="shared" si="104"/>
        <v/>
      </c>
      <c r="AO130" s="4" t="str">
        <f t="shared" si="75"/>
        <v/>
      </c>
      <c r="AP130" s="4" t="str">
        <f t="shared" si="76"/>
        <v/>
      </c>
      <c r="AQ130" s="4" t="str">
        <f t="shared" si="114"/>
        <v/>
      </c>
      <c r="AR130" s="4" t="str">
        <f t="shared" si="115"/>
        <v/>
      </c>
      <c r="AS130" s="4" t="str">
        <f t="shared" si="121"/>
        <v/>
      </c>
      <c r="AT130" s="4" t="str">
        <f t="shared" si="122"/>
        <v/>
      </c>
      <c r="AU130" s="4" t="str">
        <f t="shared" si="123"/>
        <v/>
      </c>
      <c r="AV130" s="4" t="str">
        <f t="shared" si="124"/>
        <v/>
      </c>
      <c r="AW130" s="4">
        <f t="shared" si="125"/>
        <v>0</v>
      </c>
      <c r="AX130" s="4" t="str">
        <f t="shared" si="126"/>
        <v>999:99.99</v>
      </c>
      <c r="AY130" s="4" t="str">
        <f t="shared" si="127"/>
        <v>999:99.99</v>
      </c>
      <c r="AZ130" s="4" t="str">
        <f t="shared" si="128"/>
        <v>999:99.99</v>
      </c>
      <c r="BA130" s="4" t="str">
        <f t="shared" si="129"/>
        <v>999:99.99</v>
      </c>
    </row>
    <row r="131" spans="1:53" ht="16.5" customHeight="1">
      <c r="A131" s="7" t="str">
        <f t="shared" si="102"/>
        <v/>
      </c>
      <c r="B131" s="83"/>
      <c r="C131" s="84"/>
      <c r="D131" s="85"/>
      <c r="E131" s="86"/>
      <c r="F131" s="86"/>
      <c r="G131" s="86"/>
      <c r="H131" s="86"/>
      <c r="I131" s="87"/>
      <c r="J131" s="82"/>
      <c r="K131" s="87"/>
      <c r="L131" s="82"/>
      <c r="M131" s="87"/>
      <c r="N131" s="82"/>
      <c r="O131" s="87"/>
      <c r="P131" s="95" t="str">
        <f t="shared" si="107"/>
        <v/>
      </c>
      <c r="Q131" s="7" t="str">
        <f>IF(B131="","",YEAR(申込書!$C$54)-YEAR(申込一覧表!B131))</f>
        <v/>
      </c>
      <c r="R131" s="11">
        <f t="shared" si="80"/>
        <v>0</v>
      </c>
      <c r="S131" s="11">
        <f t="shared" si="81"/>
        <v>0</v>
      </c>
      <c r="T131" s="11">
        <f t="shared" si="82"/>
        <v>0</v>
      </c>
      <c r="U131" s="4" t="str">
        <f t="shared" si="108"/>
        <v/>
      </c>
      <c r="V131" s="4" t="str">
        <f t="shared" si="109"/>
        <v/>
      </c>
      <c r="X131" s="6">
        <f t="shared" si="116"/>
        <v>0</v>
      </c>
      <c r="Y131" s="6" t="str">
        <f t="shared" si="117"/>
        <v/>
      </c>
      <c r="Z131" s="4">
        <f t="shared" si="118"/>
        <v>0</v>
      </c>
      <c r="AA131" s="4">
        <f t="shared" si="77"/>
        <v>0</v>
      </c>
      <c r="AB131" s="4" t="str">
        <f t="shared" si="78"/>
        <v/>
      </c>
      <c r="AC131" s="4" t="str">
        <f t="shared" si="119"/>
        <v/>
      </c>
      <c r="AD131" s="11">
        <f t="shared" si="110"/>
        <v>0</v>
      </c>
      <c r="AE131" s="4" t="str">
        <f t="shared" si="111"/>
        <v/>
      </c>
      <c r="AF131" s="4">
        <v>5</v>
      </c>
      <c r="AG131" s="4" t="str">
        <f t="shared" si="112"/>
        <v xml:space="preserve"> </v>
      </c>
      <c r="AH131" s="4" t="str">
        <f t="shared" si="120"/>
        <v xml:space="preserve">  </v>
      </c>
      <c r="AI131" s="4" t="str">
        <f t="shared" si="113"/>
        <v/>
      </c>
      <c r="AJ131" s="4" t="str">
        <f t="shared" si="104"/>
        <v/>
      </c>
      <c r="AO131" s="4" t="str">
        <f t="shared" si="75"/>
        <v/>
      </c>
      <c r="AP131" s="4" t="str">
        <f t="shared" si="76"/>
        <v/>
      </c>
      <c r="AQ131" s="4" t="str">
        <f t="shared" si="114"/>
        <v/>
      </c>
      <c r="AR131" s="4" t="str">
        <f t="shared" si="115"/>
        <v/>
      </c>
      <c r="AS131" s="4" t="str">
        <f t="shared" si="121"/>
        <v/>
      </c>
      <c r="AT131" s="4" t="str">
        <f t="shared" si="122"/>
        <v/>
      </c>
      <c r="AU131" s="4" t="str">
        <f t="shared" si="123"/>
        <v/>
      </c>
      <c r="AV131" s="4" t="str">
        <f t="shared" si="124"/>
        <v/>
      </c>
      <c r="AW131" s="4">
        <f t="shared" si="125"/>
        <v>0</v>
      </c>
      <c r="AX131" s="4" t="str">
        <f t="shared" si="126"/>
        <v>999:99.99</v>
      </c>
      <c r="AY131" s="4" t="str">
        <f t="shared" si="127"/>
        <v>999:99.99</v>
      </c>
      <c r="AZ131" s="4" t="str">
        <f t="shared" si="128"/>
        <v>999:99.99</v>
      </c>
      <c r="BA131" s="4" t="str">
        <f t="shared" si="129"/>
        <v>999:99.99</v>
      </c>
    </row>
    <row r="132" spans="1:53" ht="16.5" customHeight="1">
      <c r="A132" s="7" t="str">
        <f t="shared" si="102"/>
        <v/>
      </c>
      <c r="B132" s="83"/>
      <c r="C132" s="84"/>
      <c r="D132" s="85"/>
      <c r="E132" s="86"/>
      <c r="F132" s="86"/>
      <c r="G132" s="86"/>
      <c r="H132" s="86"/>
      <c r="I132" s="87"/>
      <c r="J132" s="82"/>
      <c r="K132" s="87"/>
      <c r="L132" s="82"/>
      <c r="M132" s="87"/>
      <c r="N132" s="82"/>
      <c r="O132" s="87"/>
      <c r="P132" s="95" t="str">
        <f t="shared" si="107"/>
        <v/>
      </c>
      <c r="Q132" s="7" t="str">
        <f>IF(B132="","",YEAR(申込書!$C$54)-YEAR(申込一覧表!B132))</f>
        <v/>
      </c>
      <c r="R132" s="11">
        <f t="shared" si="80"/>
        <v>0</v>
      </c>
      <c r="S132" s="11">
        <f t="shared" si="81"/>
        <v>0</v>
      </c>
      <c r="T132" s="11">
        <f t="shared" si="82"/>
        <v>0</v>
      </c>
      <c r="U132" s="4" t="str">
        <f t="shared" si="108"/>
        <v/>
      </c>
      <c r="V132" s="4" t="str">
        <f t="shared" si="109"/>
        <v/>
      </c>
      <c r="X132" s="6">
        <f t="shared" si="116"/>
        <v>0</v>
      </c>
      <c r="Y132" s="6" t="str">
        <f t="shared" si="117"/>
        <v/>
      </c>
      <c r="Z132" s="4">
        <f t="shared" si="118"/>
        <v>0</v>
      </c>
      <c r="AA132" s="4">
        <f t="shared" si="77"/>
        <v>0</v>
      </c>
      <c r="AB132" s="4" t="str">
        <f t="shared" si="78"/>
        <v/>
      </c>
      <c r="AC132" s="4" t="str">
        <f t="shared" si="119"/>
        <v/>
      </c>
      <c r="AD132" s="11">
        <f t="shared" si="110"/>
        <v>0</v>
      </c>
      <c r="AE132" s="4" t="str">
        <f t="shared" si="111"/>
        <v/>
      </c>
      <c r="AF132" s="4">
        <v>5</v>
      </c>
      <c r="AG132" s="4" t="str">
        <f t="shared" si="112"/>
        <v xml:space="preserve"> </v>
      </c>
      <c r="AH132" s="4" t="str">
        <f t="shared" si="120"/>
        <v xml:space="preserve">  </v>
      </c>
      <c r="AI132" s="4" t="str">
        <f t="shared" si="113"/>
        <v/>
      </c>
      <c r="AJ132" s="4" t="str">
        <f t="shared" si="104"/>
        <v/>
      </c>
      <c r="AO132" s="4" t="str">
        <f t="shared" si="75"/>
        <v/>
      </c>
      <c r="AP132" s="4" t="str">
        <f t="shared" si="76"/>
        <v/>
      </c>
      <c r="AQ132" s="4" t="str">
        <f t="shared" si="114"/>
        <v/>
      </c>
      <c r="AR132" s="4" t="str">
        <f t="shared" si="115"/>
        <v/>
      </c>
      <c r="AS132" s="4" t="str">
        <f t="shared" si="121"/>
        <v/>
      </c>
      <c r="AT132" s="4" t="str">
        <f t="shared" si="122"/>
        <v/>
      </c>
      <c r="AU132" s="4" t="str">
        <f t="shared" si="123"/>
        <v/>
      </c>
      <c r="AV132" s="4" t="str">
        <f t="shared" si="124"/>
        <v/>
      </c>
      <c r="AW132" s="4">
        <f t="shared" si="125"/>
        <v>0</v>
      </c>
      <c r="AX132" s="4" t="str">
        <f t="shared" si="126"/>
        <v>999:99.99</v>
      </c>
      <c r="AY132" s="4" t="str">
        <f t="shared" si="127"/>
        <v>999:99.99</v>
      </c>
      <c r="AZ132" s="4" t="str">
        <f t="shared" si="128"/>
        <v>999:99.99</v>
      </c>
      <c r="BA132" s="4" t="str">
        <f t="shared" si="129"/>
        <v>999:99.99</v>
      </c>
    </row>
    <row r="133" spans="1:53" ht="16.5" customHeight="1">
      <c r="A133" s="7" t="str">
        <f t="shared" si="102"/>
        <v/>
      </c>
      <c r="B133" s="83"/>
      <c r="C133" s="84"/>
      <c r="D133" s="85"/>
      <c r="E133" s="86"/>
      <c r="F133" s="86"/>
      <c r="G133" s="86"/>
      <c r="H133" s="86"/>
      <c r="I133" s="87"/>
      <c r="J133" s="82"/>
      <c r="K133" s="87"/>
      <c r="L133" s="82"/>
      <c r="M133" s="87"/>
      <c r="N133" s="82"/>
      <c r="O133" s="87"/>
      <c r="P133" s="95" t="str">
        <f t="shared" si="107"/>
        <v/>
      </c>
      <c r="Q133" s="7" t="str">
        <f>IF(B133="","",YEAR(申込書!$C$54)-YEAR(申込一覧表!B133))</f>
        <v/>
      </c>
      <c r="R133" s="11">
        <f t="shared" si="80"/>
        <v>0</v>
      </c>
      <c r="S133" s="11">
        <f t="shared" si="81"/>
        <v>0</v>
      </c>
      <c r="T133" s="11">
        <f t="shared" si="82"/>
        <v>0</v>
      </c>
      <c r="U133" s="4" t="str">
        <f t="shared" si="108"/>
        <v/>
      </c>
      <c r="V133" s="4" t="str">
        <f t="shared" si="109"/>
        <v/>
      </c>
      <c r="X133" s="6">
        <f t="shared" si="116"/>
        <v>0</v>
      </c>
      <c r="Y133" s="6" t="str">
        <f t="shared" si="117"/>
        <v/>
      </c>
      <c r="Z133" s="4">
        <f t="shared" si="118"/>
        <v>0</v>
      </c>
      <c r="AA133" s="4">
        <f t="shared" si="77"/>
        <v>0</v>
      </c>
      <c r="AB133" s="4" t="str">
        <f t="shared" si="78"/>
        <v/>
      </c>
      <c r="AC133" s="4" t="str">
        <f t="shared" si="119"/>
        <v/>
      </c>
      <c r="AD133" s="11">
        <f t="shared" si="110"/>
        <v>0</v>
      </c>
      <c r="AE133" s="4" t="str">
        <f t="shared" si="111"/>
        <v/>
      </c>
      <c r="AF133" s="4">
        <v>5</v>
      </c>
      <c r="AG133" s="4" t="str">
        <f t="shared" si="112"/>
        <v xml:space="preserve"> </v>
      </c>
      <c r="AH133" s="4" t="str">
        <f t="shared" si="120"/>
        <v xml:space="preserve">  </v>
      </c>
      <c r="AI133" s="4" t="str">
        <f t="shared" si="113"/>
        <v/>
      </c>
      <c r="AJ133" s="4" t="str">
        <f t="shared" si="104"/>
        <v/>
      </c>
      <c r="AO133" s="4" t="str">
        <f t="shared" si="75"/>
        <v/>
      </c>
      <c r="AP133" s="4" t="str">
        <f t="shared" si="76"/>
        <v/>
      </c>
      <c r="AQ133" s="4" t="str">
        <f t="shared" si="114"/>
        <v/>
      </c>
      <c r="AR133" s="4" t="str">
        <f t="shared" si="115"/>
        <v/>
      </c>
      <c r="AS133" s="4" t="str">
        <f t="shared" si="121"/>
        <v/>
      </c>
      <c r="AT133" s="4" t="str">
        <f t="shared" si="122"/>
        <v/>
      </c>
      <c r="AU133" s="4" t="str">
        <f t="shared" si="123"/>
        <v/>
      </c>
      <c r="AV133" s="4" t="str">
        <f t="shared" si="124"/>
        <v/>
      </c>
      <c r="AW133" s="4">
        <f t="shared" si="125"/>
        <v>0</v>
      </c>
      <c r="AX133" s="4" t="str">
        <f t="shared" si="126"/>
        <v>999:99.99</v>
      </c>
      <c r="AY133" s="4" t="str">
        <f t="shared" si="127"/>
        <v>999:99.99</v>
      </c>
      <c r="AZ133" s="4" t="str">
        <f t="shared" si="128"/>
        <v>999:99.99</v>
      </c>
      <c r="BA133" s="4" t="str">
        <f t="shared" si="129"/>
        <v>999:99.99</v>
      </c>
    </row>
    <row r="134" spans="1:53" ht="16.5" customHeight="1">
      <c r="A134" s="7" t="str">
        <f t="shared" si="102"/>
        <v/>
      </c>
      <c r="B134" s="83"/>
      <c r="C134" s="84"/>
      <c r="D134" s="85"/>
      <c r="E134" s="86"/>
      <c r="F134" s="86"/>
      <c r="G134" s="86"/>
      <c r="H134" s="86"/>
      <c r="I134" s="87"/>
      <c r="J134" s="82"/>
      <c r="K134" s="87"/>
      <c r="L134" s="82"/>
      <c r="M134" s="87"/>
      <c r="N134" s="82"/>
      <c r="O134" s="87"/>
      <c r="P134" s="95" t="str">
        <f t="shared" si="107"/>
        <v/>
      </c>
      <c r="Q134" s="7" t="str">
        <f>IF(B134="","",YEAR(申込書!$C$54)-YEAR(申込一覧表!B134))</f>
        <v/>
      </c>
      <c r="R134" s="11">
        <f t="shared" si="80"/>
        <v>0</v>
      </c>
      <c r="S134" s="11">
        <f t="shared" si="81"/>
        <v>0</v>
      </c>
      <c r="T134" s="11">
        <f t="shared" si="82"/>
        <v>0</v>
      </c>
      <c r="U134" s="4" t="str">
        <f t="shared" si="108"/>
        <v/>
      </c>
      <c r="V134" s="4" t="str">
        <f t="shared" si="109"/>
        <v/>
      </c>
      <c r="X134" s="6">
        <f t="shared" si="116"/>
        <v>0</v>
      </c>
      <c r="Y134" s="6" t="str">
        <f t="shared" si="117"/>
        <v/>
      </c>
      <c r="Z134" s="4">
        <f t="shared" si="118"/>
        <v>0</v>
      </c>
      <c r="AA134" s="4">
        <f t="shared" si="77"/>
        <v>0</v>
      </c>
      <c r="AB134" s="4" t="str">
        <f t="shared" si="78"/>
        <v/>
      </c>
      <c r="AC134" s="4" t="str">
        <f t="shared" si="119"/>
        <v/>
      </c>
      <c r="AD134" s="11">
        <f t="shared" si="110"/>
        <v>0</v>
      </c>
      <c r="AE134" s="4" t="str">
        <f t="shared" si="111"/>
        <v/>
      </c>
      <c r="AF134" s="4">
        <v>5</v>
      </c>
      <c r="AG134" s="4" t="str">
        <f t="shared" si="112"/>
        <v xml:space="preserve"> </v>
      </c>
      <c r="AH134" s="4" t="str">
        <f t="shared" si="120"/>
        <v xml:space="preserve">  </v>
      </c>
      <c r="AI134" s="4" t="str">
        <f t="shared" si="113"/>
        <v/>
      </c>
      <c r="AJ134" s="4" t="str">
        <f t="shared" si="104"/>
        <v/>
      </c>
      <c r="AO134" s="4" t="str">
        <f t="shared" si="75"/>
        <v/>
      </c>
      <c r="AP134" s="4" t="str">
        <f t="shared" si="76"/>
        <v/>
      </c>
      <c r="AQ134" s="4" t="str">
        <f t="shared" si="114"/>
        <v/>
      </c>
      <c r="AR134" s="4" t="str">
        <f t="shared" si="115"/>
        <v/>
      </c>
      <c r="AS134" s="4" t="str">
        <f t="shared" si="121"/>
        <v/>
      </c>
      <c r="AT134" s="4" t="str">
        <f t="shared" si="122"/>
        <v/>
      </c>
      <c r="AU134" s="4" t="str">
        <f t="shared" si="123"/>
        <v/>
      </c>
      <c r="AV134" s="4" t="str">
        <f t="shared" si="124"/>
        <v/>
      </c>
      <c r="AW134" s="4">
        <f t="shared" si="125"/>
        <v>0</v>
      </c>
      <c r="AX134" s="4" t="str">
        <f t="shared" si="126"/>
        <v>999:99.99</v>
      </c>
      <c r="AY134" s="4" t="str">
        <f t="shared" si="127"/>
        <v>999:99.99</v>
      </c>
      <c r="AZ134" s="4" t="str">
        <f t="shared" si="128"/>
        <v>999:99.99</v>
      </c>
      <c r="BA134" s="4" t="str">
        <f t="shared" si="129"/>
        <v>999:99.99</v>
      </c>
    </row>
    <row r="135" spans="1:53" ht="16.5" customHeight="1">
      <c r="A135" s="7" t="str">
        <f t="shared" si="102"/>
        <v/>
      </c>
      <c r="B135" s="83"/>
      <c r="C135" s="84"/>
      <c r="D135" s="85"/>
      <c r="E135" s="86"/>
      <c r="F135" s="86"/>
      <c r="G135" s="86"/>
      <c r="H135" s="86"/>
      <c r="I135" s="87"/>
      <c r="J135" s="82"/>
      <c r="K135" s="87"/>
      <c r="L135" s="82"/>
      <c r="M135" s="87"/>
      <c r="N135" s="82"/>
      <c r="O135" s="87"/>
      <c r="P135" s="95" t="str">
        <f t="shared" si="107"/>
        <v/>
      </c>
      <c r="Q135" s="7" t="str">
        <f>IF(B135="","",YEAR(申込書!$C$54)-YEAR(申込一覧表!B135))</f>
        <v/>
      </c>
      <c r="R135" s="11">
        <f t="shared" si="80"/>
        <v>0</v>
      </c>
      <c r="S135" s="11">
        <f t="shared" si="81"/>
        <v>0</v>
      </c>
      <c r="T135" s="11">
        <f t="shared" si="82"/>
        <v>0</v>
      </c>
      <c r="U135" s="4" t="str">
        <f t="shared" si="108"/>
        <v/>
      </c>
      <c r="V135" s="4" t="str">
        <f t="shared" si="109"/>
        <v/>
      </c>
      <c r="X135" s="6">
        <f t="shared" si="116"/>
        <v>0</v>
      </c>
      <c r="Y135" s="6" t="str">
        <f t="shared" si="117"/>
        <v/>
      </c>
      <c r="Z135" s="4">
        <f t="shared" si="118"/>
        <v>0</v>
      </c>
      <c r="AA135" s="4">
        <f t="shared" si="77"/>
        <v>0</v>
      </c>
      <c r="AB135" s="4" t="str">
        <f t="shared" si="78"/>
        <v/>
      </c>
      <c r="AC135" s="4" t="str">
        <f t="shared" si="119"/>
        <v/>
      </c>
      <c r="AD135" s="11">
        <f t="shared" si="110"/>
        <v>0</v>
      </c>
      <c r="AE135" s="4" t="str">
        <f t="shared" si="111"/>
        <v/>
      </c>
      <c r="AF135" s="4">
        <v>5</v>
      </c>
      <c r="AG135" s="4" t="str">
        <f t="shared" si="112"/>
        <v xml:space="preserve"> </v>
      </c>
      <c r="AH135" s="4" t="str">
        <f t="shared" si="120"/>
        <v xml:space="preserve">  </v>
      </c>
      <c r="AI135" s="4" t="str">
        <f t="shared" si="113"/>
        <v/>
      </c>
      <c r="AJ135" s="4" t="str">
        <f t="shared" si="104"/>
        <v/>
      </c>
      <c r="AO135" s="4" t="str">
        <f t="shared" ref="AO135:AO147" si="130">IF(I135="","",VLOOKUP(I135,$X$6:$Y$24,2,0))</f>
        <v/>
      </c>
      <c r="AP135" s="4" t="str">
        <f t="shared" ref="AP135:AP147" si="131">IF(K135="","",VLOOKUP(K135,$X$7:$Y$24,2,0))</f>
        <v/>
      </c>
      <c r="AQ135" s="4" t="str">
        <f t="shared" si="114"/>
        <v/>
      </c>
      <c r="AR135" s="4" t="str">
        <f t="shared" si="115"/>
        <v/>
      </c>
      <c r="AS135" s="4" t="str">
        <f t="shared" si="121"/>
        <v/>
      </c>
      <c r="AT135" s="4" t="str">
        <f t="shared" si="122"/>
        <v/>
      </c>
      <c r="AU135" s="4" t="str">
        <f t="shared" si="123"/>
        <v/>
      </c>
      <c r="AV135" s="4" t="str">
        <f t="shared" si="124"/>
        <v/>
      </c>
      <c r="AW135" s="4">
        <f t="shared" si="125"/>
        <v>0</v>
      </c>
      <c r="AX135" s="4" t="str">
        <f t="shared" si="126"/>
        <v>999:99.99</v>
      </c>
      <c r="AY135" s="4" t="str">
        <f t="shared" si="127"/>
        <v>999:99.99</v>
      </c>
      <c r="AZ135" s="4" t="str">
        <f t="shared" si="128"/>
        <v>999:99.99</v>
      </c>
      <c r="BA135" s="4" t="str">
        <f t="shared" si="129"/>
        <v>999:99.99</v>
      </c>
    </row>
    <row r="136" spans="1:53" ht="16.5" customHeight="1">
      <c r="A136" s="7" t="str">
        <f t="shared" si="102"/>
        <v/>
      </c>
      <c r="B136" s="83"/>
      <c r="C136" s="84"/>
      <c r="D136" s="85"/>
      <c r="E136" s="86"/>
      <c r="F136" s="86"/>
      <c r="G136" s="86"/>
      <c r="H136" s="86"/>
      <c r="I136" s="87"/>
      <c r="J136" s="82"/>
      <c r="K136" s="87"/>
      <c r="L136" s="82"/>
      <c r="M136" s="87"/>
      <c r="N136" s="82"/>
      <c r="O136" s="87"/>
      <c r="P136" s="95" t="str">
        <f t="shared" si="107"/>
        <v/>
      </c>
      <c r="Q136" s="7" t="str">
        <f>IF(B136="","",YEAR(申込書!$C$54)-YEAR(申込一覧表!B136))</f>
        <v/>
      </c>
      <c r="R136" s="11">
        <f t="shared" si="80"/>
        <v>0</v>
      </c>
      <c r="S136" s="11">
        <f t="shared" si="81"/>
        <v>0</v>
      </c>
      <c r="T136" s="11">
        <f t="shared" si="82"/>
        <v>0</v>
      </c>
      <c r="U136" s="4" t="str">
        <f t="shared" si="108"/>
        <v/>
      </c>
      <c r="V136" s="4" t="str">
        <f t="shared" si="109"/>
        <v/>
      </c>
      <c r="X136" s="6">
        <f t="shared" si="116"/>
        <v>0</v>
      </c>
      <c r="Y136" s="6" t="str">
        <f t="shared" si="117"/>
        <v/>
      </c>
      <c r="Z136" s="4">
        <f t="shared" si="118"/>
        <v>0</v>
      </c>
      <c r="AA136" s="4">
        <f t="shared" si="77"/>
        <v>0</v>
      </c>
      <c r="AB136" s="4" t="str">
        <f t="shared" si="78"/>
        <v/>
      </c>
      <c r="AC136" s="4" t="str">
        <f t="shared" si="119"/>
        <v/>
      </c>
      <c r="AD136" s="11">
        <f t="shared" si="110"/>
        <v>0</v>
      </c>
      <c r="AE136" s="4" t="str">
        <f t="shared" si="111"/>
        <v/>
      </c>
      <c r="AF136" s="4">
        <v>5</v>
      </c>
      <c r="AG136" s="4" t="str">
        <f t="shared" si="112"/>
        <v xml:space="preserve"> </v>
      </c>
      <c r="AH136" s="4" t="str">
        <f t="shared" si="120"/>
        <v xml:space="preserve">  </v>
      </c>
      <c r="AI136" s="4" t="str">
        <f t="shared" si="113"/>
        <v/>
      </c>
      <c r="AJ136" s="4" t="str">
        <f t="shared" si="104"/>
        <v/>
      </c>
      <c r="AO136" s="4" t="str">
        <f t="shared" si="130"/>
        <v/>
      </c>
      <c r="AP136" s="4" t="str">
        <f t="shared" si="131"/>
        <v/>
      </c>
      <c r="AQ136" s="4" t="str">
        <f t="shared" si="114"/>
        <v/>
      </c>
      <c r="AR136" s="4" t="str">
        <f t="shared" si="115"/>
        <v/>
      </c>
      <c r="AS136" s="4" t="str">
        <f t="shared" si="121"/>
        <v/>
      </c>
      <c r="AT136" s="4" t="str">
        <f t="shared" si="122"/>
        <v/>
      </c>
      <c r="AU136" s="4" t="str">
        <f t="shared" si="123"/>
        <v/>
      </c>
      <c r="AV136" s="4" t="str">
        <f t="shared" si="124"/>
        <v/>
      </c>
      <c r="AW136" s="4">
        <f t="shared" si="125"/>
        <v>0</v>
      </c>
      <c r="AX136" s="4" t="str">
        <f t="shared" si="126"/>
        <v>999:99.99</v>
      </c>
      <c r="AY136" s="4" t="str">
        <f t="shared" si="127"/>
        <v>999:99.99</v>
      </c>
      <c r="AZ136" s="4" t="str">
        <f t="shared" si="128"/>
        <v>999:99.99</v>
      </c>
      <c r="BA136" s="4" t="str">
        <f t="shared" si="129"/>
        <v>999:99.99</v>
      </c>
    </row>
    <row r="137" spans="1:53" ht="16.5" customHeight="1">
      <c r="A137" s="7" t="str">
        <f t="shared" si="102"/>
        <v/>
      </c>
      <c r="B137" s="83"/>
      <c r="C137" s="84"/>
      <c r="D137" s="85"/>
      <c r="E137" s="86"/>
      <c r="F137" s="86"/>
      <c r="G137" s="86"/>
      <c r="H137" s="86"/>
      <c r="I137" s="87"/>
      <c r="J137" s="82"/>
      <c r="K137" s="87"/>
      <c r="L137" s="82"/>
      <c r="M137" s="87"/>
      <c r="N137" s="82"/>
      <c r="O137" s="87"/>
      <c r="P137" s="95" t="str">
        <f t="shared" si="107"/>
        <v/>
      </c>
      <c r="Q137" s="7" t="str">
        <f>IF(B137="","",YEAR(申込書!$C$54)-YEAR(申込一覧表!B137))</f>
        <v/>
      </c>
      <c r="R137" s="11">
        <f t="shared" si="80"/>
        <v>0</v>
      </c>
      <c r="S137" s="11">
        <f t="shared" si="81"/>
        <v>0</v>
      </c>
      <c r="T137" s="11">
        <f t="shared" si="82"/>
        <v>0</v>
      </c>
      <c r="U137" s="4" t="str">
        <f t="shared" si="108"/>
        <v/>
      </c>
      <c r="V137" s="4" t="str">
        <f t="shared" si="109"/>
        <v/>
      </c>
      <c r="X137" s="6">
        <f t="shared" si="116"/>
        <v>0</v>
      </c>
      <c r="Y137" s="6" t="str">
        <f t="shared" si="117"/>
        <v/>
      </c>
      <c r="Z137" s="4">
        <f t="shared" si="118"/>
        <v>0</v>
      </c>
      <c r="AA137" s="4">
        <f t="shared" si="77"/>
        <v>0</v>
      </c>
      <c r="AB137" s="4" t="str">
        <f t="shared" si="78"/>
        <v/>
      </c>
      <c r="AC137" s="4" t="str">
        <f t="shared" si="119"/>
        <v/>
      </c>
      <c r="AD137" s="11">
        <f t="shared" si="110"/>
        <v>0</v>
      </c>
      <c r="AE137" s="4" t="str">
        <f t="shared" si="111"/>
        <v/>
      </c>
      <c r="AF137" s="4">
        <v>5</v>
      </c>
      <c r="AG137" s="4" t="str">
        <f t="shared" si="112"/>
        <v xml:space="preserve"> </v>
      </c>
      <c r="AH137" s="4" t="str">
        <f t="shared" si="120"/>
        <v xml:space="preserve">  </v>
      </c>
      <c r="AI137" s="4" t="str">
        <f t="shared" si="113"/>
        <v/>
      </c>
      <c r="AJ137" s="4" t="str">
        <f t="shared" si="104"/>
        <v/>
      </c>
      <c r="AO137" s="4" t="str">
        <f t="shared" si="130"/>
        <v/>
      </c>
      <c r="AP137" s="4" t="str">
        <f t="shared" si="131"/>
        <v/>
      </c>
      <c r="AQ137" s="4" t="str">
        <f t="shared" si="114"/>
        <v/>
      </c>
      <c r="AR137" s="4" t="str">
        <f t="shared" si="115"/>
        <v/>
      </c>
      <c r="AS137" s="4" t="str">
        <f t="shared" si="121"/>
        <v/>
      </c>
      <c r="AT137" s="4" t="str">
        <f t="shared" si="122"/>
        <v/>
      </c>
      <c r="AU137" s="4" t="str">
        <f t="shared" si="123"/>
        <v/>
      </c>
      <c r="AV137" s="4" t="str">
        <f t="shared" si="124"/>
        <v/>
      </c>
      <c r="AW137" s="4">
        <f t="shared" si="125"/>
        <v>0</v>
      </c>
      <c r="AX137" s="4" t="str">
        <f t="shared" si="126"/>
        <v>999:99.99</v>
      </c>
      <c r="AY137" s="4" t="str">
        <f t="shared" si="127"/>
        <v>999:99.99</v>
      </c>
      <c r="AZ137" s="4" t="str">
        <f t="shared" si="128"/>
        <v>999:99.99</v>
      </c>
      <c r="BA137" s="4" t="str">
        <f t="shared" si="129"/>
        <v>999:99.99</v>
      </c>
    </row>
    <row r="138" spans="1:53" ht="16.5" customHeight="1">
      <c r="A138" s="7" t="str">
        <f t="shared" ref="A138:A147" si="132">IF(B138="","",A137+1)</f>
        <v/>
      </c>
      <c r="B138" s="83"/>
      <c r="C138" s="84"/>
      <c r="D138" s="85"/>
      <c r="E138" s="86"/>
      <c r="F138" s="86"/>
      <c r="G138" s="86"/>
      <c r="H138" s="86"/>
      <c r="I138" s="87"/>
      <c r="J138" s="82"/>
      <c r="K138" s="87"/>
      <c r="L138" s="82"/>
      <c r="M138" s="87"/>
      <c r="N138" s="82"/>
      <c r="O138" s="87"/>
      <c r="P138" s="95" t="str">
        <f t="shared" si="107"/>
        <v/>
      </c>
      <c r="Q138" s="7" t="str">
        <f>IF(B138="","",YEAR(申込書!$C$54)-YEAR(申込一覧表!B138))</f>
        <v/>
      </c>
      <c r="R138" s="11">
        <f t="shared" si="80"/>
        <v>0</v>
      </c>
      <c r="S138" s="11">
        <f t="shared" si="81"/>
        <v>0</v>
      </c>
      <c r="T138" s="11">
        <f t="shared" si="82"/>
        <v>0</v>
      </c>
      <c r="U138" s="4" t="str">
        <f t="shared" ref="U138:U147" si="133">TRIM(E138)</f>
        <v/>
      </c>
      <c r="V138" s="4" t="str">
        <f t="shared" ref="V138:V147" si="134">TRIM(F138)</f>
        <v/>
      </c>
      <c r="X138" s="6">
        <f t="shared" ref="X138:X147" si="135">X137+IF(AC133="",0,1)</f>
        <v>0</v>
      </c>
      <c r="Y138" s="6" t="str">
        <f t="shared" ref="Y138:Y147" si="136">IF(AC133="","",X138)</f>
        <v/>
      </c>
      <c r="Z138" s="4">
        <f t="shared" ref="Z138:Z147" si="137">LEN(U138)+LEN(V138)</f>
        <v>0</v>
      </c>
      <c r="AA138" s="4">
        <f t="shared" ref="AA138:AA147" si="138">AA137+IF(OR(AC138="",AD138=0),0,1)</f>
        <v>0</v>
      </c>
      <c r="AB138" s="4" t="str">
        <f t="shared" ref="AB138:AB147" si="139">IF(OR(AC138="",AD138=0),"",AA138)</f>
        <v/>
      </c>
      <c r="AC138" s="4" t="str">
        <f t="shared" ref="AC138:AC147" si="140">U138&amp;IF(OR(Z138&gt;4,Z138=0),"",REPT("  ",5-Z138))&amp;V138</f>
        <v/>
      </c>
      <c r="AD138" s="11">
        <f t="shared" ref="AD138:AD147" si="141">COUNTA(I138,K138,M138,O138)</f>
        <v>0</v>
      </c>
      <c r="AE138" s="4" t="str">
        <f t="shared" ref="AE138:AE147" si="142">IF(Q138="","",IF(Q138&lt;25,18,Q138-MOD(Q138,5)))</f>
        <v/>
      </c>
      <c r="AF138" s="4">
        <v>5</v>
      </c>
      <c r="AG138" s="4" t="str">
        <f t="shared" ref="AG138:AG147" si="143">G138&amp;" "&amp;H138</f>
        <v xml:space="preserve"> </v>
      </c>
      <c r="AH138" s="4" t="str">
        <f t="shared" ref="AH138:AH147" si="144">U138&amp;"  "&amp;V138</f>
        <v xml:space="preserve">  </v>
      </c>
      <c r="AI138" s="4" t="str">
        <f t="shared" ref="AI138:AI147" si="145">Q138</f>
        <v/>
      </c>
      <c r="AJ138" s="4" t="str">
        <f t="shared" ref="AJ138:AJ147" si="146">AB138</f>
        <v/>
      </c>
      <c r="AO138" s="4" t="str">
        <f t="shared" si="130"/>
        <v/>
      </c>
      <c r="AP138" s="4" t="str">
        <f t="shared" si="131"/>
        <v/>
      </c>
      <c r="AQ138" s="4" t="str">
        <f t="shared" si="114"/>
        <v/>
      </c>
      <c r="AR138" s="4" t="str">
        <f t="shared" si="115"/>
        <v/>
      </c>
      <c r="AS138" s="4" t="str">
        <f t="shared" ref="AS138:AS147" si="147">IF(I138="","",VALUE(LEFT(I138,3)))</f>
        <v/>
      </c>
      <c r="AT138" s="4" t="str">
        <f t="shared" ref="AT138:AT147" si="148">IF(K138="","",VALUE(LEFT(K138,3)))</f>
        <v/>
      </c>
      <c r="AU138" s="4" t="str">
        <f t="shared" ref="AU138:AU147" si="149">IF(M138="","",VALUE(LEFT(M138,3)))</f>
        <v/>
      </c>
      <c r="AV138" s="4" t="str">
        <f t="shared" ref="AV138:AV147" si="150">IF(O138="","",VALUE(LEFT(O138,3)))</f>
        <v/>
      </c>
      <c r="AW138" s="4">
        <f t="shared" ref="AW138:AW147" si="151">IF(C138="100歳",1,0)</f>
        <v>0</v>
      </c>
      <c r="AX138" s="4" t="str">
        <f t="shared" ref="AX138:AX147" si="152">IF(J138="","999:99.99"," "&amp;LEFT(RIGHT("  "&amp;TEXT(J138,"0.00"),7),2)&amp;":"&amp;RIGHT(TEXT(J138,"0.00"),5))</f>
        <v>999:99.99</v>
      </c>
      <c r="AY138" s="4" t="str">
        <f t="shared" ref="AY138:AY147" si="153">IF(L138="","999:99.99"," "&amp;LEFT(RIGHT("  "&amp;TEXT(L138,"0.00"),7),2)&amp;":"&amp;RIGHT(TEXT(L138,"0.00"),5))</f>
        <v>999:99.99</v>
      </c>
      <c r="AZ138" s="4" t="str">
        <f t="shared" ref="AZ138:AZ147" si="154">IF(N138="","999:99.99"," "&amp;LEFT(RIGHT("  "&amp;TEXT(N138,"0.00"),7),2)&amp;":"&amp;RIGHT(TEXT(N138,"0.00"),5))</f>
        <v>999:99.99</v>
      </c>
      <c r="BA138" s="4" t="str">
        <f t="shared" ref="BA138:BA147" si="155">IF(P138="","999:99.99"," "&amp;LEFT(RIGHT("  "&amp;TEXT(P138,"0.00"),7),2)&amp;":"&amp;RIGHT(TEXT(P138,"0.00"),5))</f>
        <v>999:99.99</v>
      </c>
    </row>
    <row r="139" spans="1:53" ht="16.5" customHeight="1">
      <c r="A139" s="7" t="str">
        <f t="shared" si="132"/>
        <v/>
      </c>
      <c r="B139" s="83"/>
      <c r="C139" s="84"/>
      <c r="D139" s="85"/>
      <c r="E139" s="86"/>
      <c r="F139" s="86"/>
      <c r="G139" s="86"/>
      <c r="H139" s="86"/>
      <c r="I139" s="87"/>
      <c r="J139" s="82"/>
      <c r="K139" s="87"/>
      <c r="L139" s="82"/>
      <c r="M139" s="87"/>
      <c r="N139" s="82"/>
      <c r="O139" s="87"/>
      <c r="P139" s="95" t="str">
        <f t="shared" si="107"/>
        <v/>
      </c>
      <c r="Q139" s="7" t="str">
        <f>IF(B139="","",YEAR(申込書!$C$54)-YEAR(申込一覧表!B139))</f>
        <v/>
      </c>
      <c r="R139" s="11">
        <f t="shared" si="80"/>
        <v>0</v>
      </c>
      <c r="S139" s="11">
        <f t="shared" si="81"/>
        <v>0</v>
      </c>
      <c r="T139" s="11">
        <f t="shared" si="82"/>
        <v>0</v>
      </c>
      <c r="U139" s="4" t="str">
        <f t="shared" si="133"/>
        <v/>
      </c>
      <c r="V139" s="4" t="str">
        <f t="shared" si="134"/>
        <v/>
      </c>
      <c r="X139" s="6">
        <f t="shared" si="135"/>
        <v>0</v>
      </c>
      <c r="Y139" s="6" t="str">
        <f t="shared" si="136"/>
        <v/>
      </c>
      <c r="Z139" s="4">
        <f t="shared" si="137"/>
        <v>0</v>
      </c>
      <c r="AA139" s="4">
        <f t="shared" si="138"/>
        <v>0</v>
      </c>
      <c r="AB139" s="4" t="str">
        <f t="shared" si="139"/>
        <v/>
      </c>
      <c r="AC139" s="4" t="str">
        <f t="shared" si="140"/>
        <v/>
      </c>
      <c r="AD139" s="11">
        <f t="shared" si="141"/>
        <v>0</v>
      </c>
      <c r="AE139" s="4" t="str">
        <f t="shared" si="142"/>
        <v/>
      </c>
      <c r="AF139" s="4">
        <v>5</v>
      </c>
      <c r="AG139" s="4" t="str">
        <f t="shared" si="143"/>
        <v xml:space="preserve"> </v>
      </c>
      <c r="AH139" s="4" t="str">
        <f t="shared" si="144"/>
        <v xml:space="preserve">  </v>
      </c>
      <c r="AI139" s="4" t="str">
        <f t="shared" si="145"/>
        <v/>
      </c>
      <c r="AJ139" s="4" t="str">
        <f t="shared" si="146"/>
        <v/>
      </c>
      <c r="AO139" s="4" t="str">
        <f t="shared" si="130"/>
        <v/>
      </c>
      <c r="AP139" s="4" t="str">
        <f t="shared" si="131"/>
        <v/>
      </c>
      <c r="AQ139" s="4" t="str">
        <f t="shared" si="114"/>
        <v/>
      </c>
      <c r="AR139" s="4" t="str">
        <f t="shared" si="115"/>
        <v/>
      </c>
      <c r="AS139" s="4" t="str">
        <f t="shared" si="147"/>
        <v/>
      </c>
      <c r="AT139" s="4" t="str">
        <f t="shared" si="148"/>
        <v/>
      </c>
      <c r="AU139" s="4" t="str">
        <f t="shared" si="149"/>
        <v/>
      </c>
      <c r="AV139" s="4" t="str">
        <f t="shared" si="150"/>
        <v/>
      </c>
      <c r="AW139" s="4">
        <f t="shared" si="151"/>
        <v>0</v>
      </c>
      <c r="AX139" s="4" t="str">
        <f t="shared" si="152"/>
        <v>999:99.99</v>
      </c>
      <c r="AY139" s="4" t="str">
        <f t="shared" si="153"/>
        <v>999:99.99</v>
      </c>
      <c r="AZ139" s="4" t="str">
        <f t="shared" si="154"/>
        <v>999:99.99</v>
      </c>
      <c r="BA139" s="4" t="str">
        <f t="shared" si="155"/>
        <v>999:99.99</v>
      </c>
    </row>
    <row r="140" spans="1:53" ht="16.5" customHeight="1">
      <c r="A140" s="7" t="str">
        <f t="shared" si="132"/>
        <v/>
      </c>
      <c r="B140" s="83"/>
      <c r="C140" s="84"/>
      <c r="D140" s="85"/>
      <c r="E140" s="86"/>
      <c r="F140" s="86"/>
      <c r="G140" s="86"/>
      <c r="H140" s="86"/>
      <c r="I140" s="87"/>
      <c r="J140" s="82"/>
      <c r="K140" s="87"/>
      <c r="L140" s="82"/>
      <c r="M140" s="87"/>
      <c r="N140" s="82"/>
      <c r="O140" s="87"/>
      <c r="P140" s="95" t="str">
        <f t="shared" si="107"/>
        <v/>
      </c>
      <c r="Q140" s="7" t="str">
        <f>IF(B140="","",YEAR(申込書!$C$54)-YEAR(申込一覧表!B140))</f>
        <v/>
      </c>
      <c r="R140" s="11">
        <f t="shared" ref="R140:R147" si="156">IF(I140="",0,IF(OR(I140=K140,I140=M140),1,0))</f>
        <v>0</v>
      </c>
      <c r="S140" s="11">
        <f t="shared" ref="S140:S147" si="157">IF(K140="",0,IF(OR(K140=J140,K140=M140),1,0))</f>
        <v>0</v>
      </c>
      <c r="T140" s="11">
        <f t="shared" ref="T140:T147" si="158">IF(M140="",0,IF(OR(M140=J140,M140=K140),1,0))</f>
        <v>0</v>
      </c>
      <c r="U140" s="4" t="str">
        <f t="shared" si="133"/>
        <v/>
      </c>
      <c r="V140" s="4" t="str">
        <f t="shared" si="134"/>
        <v/>
      </c>
      <c r="X140" s="6">
        <f t="shared" si="135"/>
        <v>0</v>
      </c>
      <c r="Y140" s="6" t="str">
        <f t="shared" si="136"/>
        <v/>
      </c>
      <c r="Z140" s="4">
        <f t="shared" si="137"/>
        <v>0</v>
      </c>
      <c r="AA140" s="4">
        <f t="shared" si="138"/>
        <v>0</v>
      </c>
      <c r="AB140" s="4" t="str">
        <f t="shared" si="139"/>
        <v/>
      </c>
      <c r="AC140" s="4" t="str">
        <f t="shared" si="140"/>
        <v/>
      </c>
      <c r="AD140" s="11">
        <f t="shared" si="141"/>
        <v>0</v>
      </c>
      <c r="AE140" s="4" t="str">
        <f t="shared" si="142"/>
        <v/>
      </c>
      <c r="AF140" s="4">
        <v>5</v>
      </c>
      <c r="AG140" s="4" t="str">
        <f t="shared" si="143"/>
        <v xml:space="preserve"> </v>
      </c>
      <c r="AH140" s="4" t="str">
        <f t="shared" si="144"/>
        <v xml:space="preserve">  </v>
      </c>
      <c r="AI140" s="4" t="str">
        <f t="shared" si="145"/>
        <v/>
      </c>
      <c r="AJ140" s="4" t="str">
        <f t="shared" si="146"/>
        <v/>
      </c>
      <c r="AO140" s="4" t="str">
        <f t="shared" si="130"/>
        <v/>
      </c>
      <c r="AP140" s="4" t="str">
        <f t="shared" si="131"/>
        <v/>
      </c>
      <c r="AQ140" s="4" t="str">
        <f t="shared" si="114"/>
        <v/>
      </c>
      <c r="AR140" s="4" t="str">
        <f t="shared" si="115"/>
        <v/>
      </c>
      <c r="AS140" s="4" t="str">
        <f t="shared" si="147"/>
        <v/>
      </c>
      <c r="AT140" s="4" t="str">
        <f t="shared" si="148"/>
        <v/>
      </c>
      <c r="AU140" s="4" t="str">
        <f t="shared" si="149"/>
        <v/>
      </c>
      <c r="AV140" s="4" t="str">
        <f t="shared" si="150"/>
        <v/>
      </c>
      <c r="AW140" s="4">
        <f t="shared" si="151"/>
        <v>0</v>
      </c>
      <c r="AX140" s="4" t="str">
        <f t="shared" si="152"/>
        <v>999:99.99</v>
      </c>
      <c r="AY140" s="4" t="str">
        <f t="shared" si="153"/>
        <v>999:99.99</v>
      </c>
      <c r="AZ140" s="4" t="str">
        <f t="shared" si="154"/>
        <v>999:99.99</v>
      </c>
      <c r="BA140" s="4" t="str">
        <f t="shared" si="155"/>
        <v>999:99.99</v>
      </c>
    </row>
    <row r="141" spans="1:53" ht="16.5" customHeight="1">
      <c r="A141" s="7" t="str">
        <f t="shared" si="132"/>
        <v/>
      </c>
      <c r="B141" s="83"/>
      <c r="C141" s="84"/>
      <c r="D141" s="85"/>
      <c r="E141" s="86"/>
      <c r="F141" s="86"/>
      <c r="G141" s="86"/>
      <c r="H141" s="86"/>
      <c r="I141" s="87"/>
      <c r="J141" s="82"/>
      <c r="K141" s="87"/>
      <c r="L141" s="82"/>
      <c r="M141" s="87"/>
      <c r="N141" s="82"/>
      <c r="O141" s="87"/>
      <c r="P141" s="95" t="str">
        <f t="shared" si="107"/>
        <v/>
      </c>
      <c r="Q141" s="7" t="str">
        <f>IF(B141="","",YEAR(申込書!$C$54)-YEAR(申込一覧表!B141))</f>
        <v/>
      </c>
      <c r="R141" s="11">
        <f t="shared" si="156"/>
        <v>0</v>
      </c>
      <c r="S141" s="11">
        <f t="shared" si="157"/>
        <v>0</v>
      </c>
      <c r="T141" s="11">
        <f t="shared" si="158"/>
        <v>0</v>
      </c>
      <c r="U141" s="4" t="str">
        <f t="shared" si="133"/>
        <v/>
      </c>
      <c r="V141" s="4" t="str">
        <f t="shared" si="134"/>
        <v/>
      </c>
      <c r="X141" s="6">
        <f t="shared" si="135"/>
        <v>0</v>
      </c>
      <c r="Y141" s="6" t="str">
        <f t="shared" si="136"/>
        <v/>
      </c>
      <c r="Z141" s="4">
        <f t="shared" si="137"/>
        <v>0</v>
      </c>
      <c r="AA141" s="4">
        <f t="shared" si="138"/>
        <v>0</v>
      </c>
      <c r="AB141" s="4" t="str">
        <f t="shared" si="139"/>
        <v/>
      </c>
      <c r="AC141" s="4" t="str">
        <f t="shared" si="140"/>
        <v/>
      </c>
      <c r="AD141" s="11">
        <f t="shared" si="141"/>
        <v>0</v>
      </c>
      <c r="AE141" s="4" t="str">
        <f t="shared" si="142"/>
        <v/>
      </c>
      <c r="AF141" s="4">
        <v>5</v>
      </c>
      <c r="AG141" s="4" t="str">
        <f t="shared" si="143"/>
        <v xml:space="preserve"> </v>
      </c>
      <c r="AH141" s="4" t="str">
        <f t="shared" si="144"/>
        <v xml:space="preserve">  </v>
      </c>
      <c r="AI141" s="4" t="str">
        <f t="shared" si="145"/>
        <v/>
      </c>
      <c r="AJ141" s="4" t="str">
        <f t="shared" si="146"/>
        <v/>
      </c>
      <c r="AO141" s="4" t="str">
        <f t="shared" si="130"/>
        <v/>
      </c>
      <c r="AP141" s="4" t="str">
        <f t="shared" si="131"/>
        <v/>
      </c>
      <c r="AQ141" s="4" t="str">
        <f t="shared" si="114"/>
        <v/>
      </c>
      <c r="AR141" s="4" t="str">
        <f t="shared" si="115"/>
        <v/>
      </c>
      <c r="AS141" s="4" t="str">
        <f t="shared" si="147"/>
        <v/>
      </c>
      <c r="AT141" s="4" t="str">
        <f t="shared" si="148"/>
        <v/>
      </c>
      <c r="AU141" s="4" t="str">
        <f t="shared" si="149"/>
        <v/>
      </c>
      <c r="AV141" s="4" t="str">
        <f t="shared" si="150"/>
        <v/>
      </c>
      <c r="AW141" s="4">
        <f t="shared" si="151"/>
        <v>0</v>
      </c>
      <c r="AX141" s="4" t="str">
        <f t="shared" si="152"/>
        <v>999:99.99</v>
      </c>
      <c r="AY141" s="4" t="str">
        <f t="shared" si="153"/>
        <v>999:99.99</v>
      </c>
      <c r="AZ141" s="4" t="str">
        <f t="shared" si="154"/>
        <v>999:99.99</v>
      </c>
      <c r="BA141" s="4" t="str">
        <f t="shared" si="155"/>
        <v>999:99.99</v>
      </c>
    </row>
    <row r="142" spans="1:53" ht="16.5" customHeight="1">
      <c r="A142" s="7" t="str">
        <f t="shared" si="132"/>
        <v/>
      </c>
      <c r="B142" s="83"/>
      <c r="C142" s="84"/>
      <c r="D142" s="85"/>
      <c r="E142" s="86"/>
      <c r="F142" s="86"/>
      <c r="G142" s="86"/>
      <c r="H142" s="86"/>
      <c r="I142" s="87"/>
      <c r="J142" s="82"/>
      <c r="K142" s="87"/>
      <c r="L142" s="82"/>
      <c r="M142" s="87"/>
      <c r="N142" s="82"/>
      <c r="O142" s="87"/>
      <c r="P142" s="95" t="str">
        <f t="shared" si="107"/>
        <v/>
      </c>
      <c r="Q142" s="7" t="str">
        <f>IF(B142="","",YEAR(申込書!$C$54)-YEAR(申込一覧表!B142))</f>
        <v/>
      </c>
      <c r="R142" s="11">
        <f t="shared" si="156"/>
        <v>0</v>
      </c>
      <c r="S142" s="11">
        <f t="shared" si="157"/>
        <v>0</v>
      </c>
      <c r="T142" s="11">
        <f t="shared" si="158"/>
        <v>0</v>
      </c>
      <c r="U142" s="4" t="str">
        <f t="shared" si="133"/>
        <v/>
      </c>
      <c r="V142" s="4" t="str">
        <f t="shared" si="134"/>
        <v/>
      </c>
      <c r="X142" s="6">
        <f t="shared" si="135"/>
        <v>0</v>
      </c>
      <c r="Y142" s="6" t="str">
        <f t="shared" si="136"/>
        <v/>
      </c>
      <c r="Z142" s="4">
        <f t="shared" si="137"/>
        <v>0</v>
      </c>
      <c r="AA142" s="4">
        <f t="shared" si="138"/>
        <v>0</v>
      </c>
      <c r="AB142" s="4" t="str">
        <f t="shared" si="139"/>
        <v/>
      </c>
      <c r="AC142" s="4" t="str">
        <f t="shared" si="140"/>
        <v/>
      </c>
      <c r="AD142" s="11">
        <f t="shared" si="141"/>
        <v>0</v>
      </c>
      <c r="AE142" s="4" t="str">
        <f t="shared" si="142"/>
        <v/>
      </c>
      <c r="AF142" s="4">
        <v>5</v>
      </c>
      <c r="AG142" s="4" t="str">
        <f t="shared" si="143"/>
        <v xml:space="preserve"> </v>
      </c>
      <c r="AH142" s="4" t="str">
        <f t="shared" si="144"/>
        <v xml:space="preserve">  </v>
      </c>
      <c r="AI142" s="4" t="str">
        <f t="shared" si="145"/>
        <v/>
      </c>
      <c r="AJ142" s="4" t="str">
        <f t="shared" si="146"/>
        <v/>
      </c>
      <c r="AO142" s="4" t="str">
        <f t="shared" si="130"/>
        <v/>
      </c>
      <c r="AP142" s="4" t="str">
        <f t="shared" si="131"/>
        <v/>
      </c>
      <c r="AQ142" s="4" t="str">
        <f t="shared" ref="AQ142:AQ148" si="159">IF(M142="","",VLOOKUP(M142,$X$6:$Y$16,2,0))</f>
        <v/>
      </c>
      <c r="AR142" s="4" t="str">
        <f t="shared" ref="AR142:AR148" si="160">IF(O142="","",VLOOKUP(O142,$X$6:$Y$16,2,0))</f>
        <v/>
      </c>
      <c r="AS142" s="4" t="str">
        <f t="shared" si="147"/>
        <v/>
      </c>
      <c r="AT142" s="4" t="str">
        <f t="shared" si="148"/>
        <v/>
      </c>
      <c r="AU142" s="4" t="str">
        <f t="shared" si="149"/>
        <v/>
      </c>
      <c r="AV142" s="4" t="str">
        <f t="shared" si="150"/>
        <v/>
      </c>
      <c r="AW142" s="4">
        <f t="shared" si="151"/>
        <v>0</v>
      </c>
      <c r="AX142" s="4" t="str">
        <f t="shared" si="152"/>
        <v>999:99.99</v>
      </c>
      <c r="AY142" s="4" t="str">
        <f t="shared" si="153"/>
        <v>999:99.99</v>
      </c>
      <c r="AZ142" s="4" t="str">
        <f t="shared" si="154"/>
        <v>999:99.99</v>
      </c>
      <c r="BA142" s="4" t="str">
        <f t="shared" si="155"/>
        <v>999:99.99</v>
      </c>
    </row>
    <row r="143" spans="1:53" ht="16.5" customHeight="1">
      <c r="A143" s="7" t="str">
        <f t="shared" si="132"/>
        <v/>
      </c>
      <c r="B143" s="83"/>
      <c r="C143" s="84"/>
      <c r="D143" s="85"/>
      <c r="E143" s="86"/>
      <c r="F143" s="86"/>
      <c r="G143" s="86"/>
      <c r="H143" s="86"/>
      <c r="I143" s="87"/>
      <c r="J143" s="82"/>
      <c r="K143" s="87"/>
      <c r="L143" s="82"/>
      <c r="M143" s="87"/>
      <c r="N143" s="82"/>
      <c r="O143" s="87"/>
      <c r="P143" s="95" t="str">
        <f>IF(O143=" 25m 60秒スイム",100,"")</f>
        <v/>
      </c>
      <c r="Q143" s="7" t="str">
        <f>IF(B143="","",YEAR(申込書!$C$54)-YEAR(申込一覧表!B143))</f>
        <v/>
      </c>
      <c r="R143" s="11">
        <f t="shared" si="156"/>
        <v>0</v>
      </c>
      <c r="S143" s="11">
        <f t="shared" si="157"/>
        <v>0</v>
      </c>
      <c r="T143" s="11">
        <f t="shared" si="158"/>
        <v>0</v>
      </c>
      <c r="U143" s="4" t="str">
        <f t="shared" si="133"/>
        <v/>
      </c>
      <c r="V143" s="4" t="str">
        <f t="shared" si="134"/>
        <v/>
      </c>
      <c r="X143" s="6">
        <f t="shared" si="135"/>
        <v>0</v>
      </c>
      <c r="Y143" s="6" t="str">
        <f t="shared" si="136"/>
        <v/>
      </c>
      <c r="Z143" s="4">
        <f t="shared" si="137"/>
        <v>0</v>
      </c>
      <c r="AA143" s="4">
        <f t="shared" si="138"/>
        <v>0</v>
      </c>
      <c r="AB143" s="4" t="str">
        <f t="shared" si="139"/>
        <v/>
      </c>
      <c r="AC143" s="4" t="str">
        <f t="shared" si="140"/>
        <v/>
      </c>
      <c r="AD143" s="11">
        <f t="shared" si="141"/>
        <v>0</v>
      </c>
      <c r="AE143" s="4" t="str">
        <f t="shared" si="142"/>
        <v/>
      </c>
      <c r="AF143" s="4">
        <v>5</v>
      </c>
      <c r="AG143" s="4" t="str">
        <f t="shared" si="143"/>
        <v xml:space="preserve"> </v>
      </c>
      <c r="AH143" s="4" t="str">
        <f t="shared" si="144"/>
        <v xml:space="preserve">  </v>
      </c>
      <c r="AI143" s="4" t="str">
        <f t="shared" si="145"/>
        <v/>
      </c>
      <c r="AJ143" s="4" t="str">
        <f t="shared" si="146"/>
        <v/>
      </c>
      <c r="AO143" s="4" t="str">
        <f t="shared" si="130"/>
        <v/>
      </c>
      <c r="AP143" s="4" t="str">
        <f t="shared" si="131"/>
        <v/>
      </c>
      <c r="AQ143" s="4" t="str">
        <f t="shared" si="159"/>
        <v/>
      </c>
      <c r="AR143" s="4" t="str">
        <f t="shared" si="160"/>
        <v/>
      </c>
      <c r="AS143" s="4" t="str">
        <f t="shared" si="147"/>
        <v/>
      </c>
      <c r="AT143" s="4" t="str">
        <f t="shared" si="148"/>
        <v/>
      </c>
      <c r="AU143" s="4" t="str">
        <f t="shared" si="149"/>
        <v/>
      </c>
      <c r="AV143" s="4" t="str">
        <f t="shared" si="150"/>
        <v/>
      </c>
      <c r="AW143" s="4">
        <f t="shared" si="151"/>
        <v>0</v>
      </c>
      <c r="AX143" s="4" t="str">
        <f t="shared" si="152"/>
        <v>999:99.99</v>
      </c>
      <c r="AY143" s="4" t="str">
        <f t="shared" si="153"/>
        <v>999:99.99</v>
      </c>
      <c r="AZ143" s="4" t="str">
        <f t="shared" si="154"/>
        <v>999:99.99</v>
      </c>
      <c r="BA143" s="4" t="str">
        <f t="shared" si="155"/>
        <v>999:99.99</v>
      </c>
    </row>
    <row r="144" spans="1:53" ht="16.5" customHeight="1">
      <c r="A144" s="7" t="str">
        <f t="shared" si="132"/>
        <v/>
      </c>
      <c r="B144" s="83"/>
      <c r="C144" s="84"/>
      <c r="D144" s="85"/>
      <c r="E144" s="86"/>
      <c r="F144" s="86"/>
      <c r="G144" s="86"/>
      <c r="H144" s="86"/>
      <c r="I144" s="87"/>
      <c r="J144" s="82"/>
      <c r="K144" s="87"/>
      <c r="L144" s="82"/>
      <c r="M144" s="87"/>
      <c r="N144" s="82"/>
      <c r="O144" s="87"/>
      <c r="P144" s="95" t="str">
        <f>IF(O144=" 25m 60秒スイム",100,"")</f>
        <v/>
      </c>
      <c r="Q144" s="7" t="str">
        <f>IF(B144="","",YEAR(申込書!$C$54)-YEAR(申込一覧表!B144))</f>
        <v/>
      </c>
      <c r="R144" s="11">
        <f t="shared" si="156"/>
        <v>0</v>
      </c>
      <c r="S144" s="11">
        <f t="shared" si="157"/>
        <v>0</v>
      </c>
      <c r="T144" s="11">
        <f t="shared" si="158"/>
        <v>0</v>
      </c>
      <c r="U144" s="4" t="str">
        <f t="shared" si="133"/>
        <v/>
      </c>
      <c r="V144" s="4" t="str">
        <f t="shared" si="134"/>
        <v/>
      </c>
      <c r="X144" s="6">
        <f t="shared" si="135"/>
        <v>0</v>
      </c>
      <c r="Y144" s="6" t="str">
        <f t="shared" si="136"/>
        <v/>
      </c>
      <c r="Z144" s="4">
        <f t="shared" si="137"/>
        <v>0</v>
      </c>
      <c r="AA144" s="4">
        <f t="shared" si="138"/>
        <v>0</v>
      </c>
      <c r="AB144" s="4" t="str">
        <f t="shared" si="139"/>
        <v/>
      </c>
      <c r="AC144" s="4" t="str">
        <f t="shared" si="140"/>
        <v/>
      </c>
      <c r="AD144" s="11">
        <f t="shared" si="141"/>
        <v>0</v>
      </c>
      <c r="AE144" s="4" t="str">
        <f t="shared" si="142"/>
        <v/>
      </c>
      <c r="AF144" s="4">
        <v>5</v>
      </c>
      <c r="AG144" s="4" t="str">
        <f t="shared" si="143"/>
        <v xml:space="preserve"> </v>
      </c>
      <c r="AH144" s="4" t="str">
        <f t="shared" si="144"/>
        <v xml:space="preserve">  </v>
      </c>
      <c r="AI144" s="4" t="str">
        <f t="shared" si="145"/>
        <v/>
      </c>
      <c r="AJ144" s="4" t="str">
        <f t="shared" si="146"/>
        <v/>
      </c>
      <c r="AO144" s="4" t="str">
        <f t="shared" si="130"/>
        <v/>
      </c>
      <c r="AP144" s="4" t="str">
        <f t="shared" si="131"/>
        <v/>
      </c>
      <c r="AQ144" s="4" t="str">
        <f t="shared" si="159"/>
        <v/>
      </c>
      <c r="AR144" s="4" t="str">
        <f t="shared" si="160"/>
        <v/>
      </c>
      <c r="AS144" s="4" t="str">
        <f t="shared" si="147"/>
        <v/>
      </c>
      <c r="AT144" s="4" t="str">
        <f t="shared" si="148"/>
        <v/>
      </c>
      <c r="AU144" s="4" t="str">
        <f t="shared" si="149"/>
        <v/>
      </c>
      <c r="AV144" s="4" t="str">
        <f t="shared" si="150"/>
        <v/>
      </c>
      <c r="AW144" s="4">
        <f t="shared" si="151"/>
        <v>0</v>
      </c>
      <c r="AX144" s="4" t="str">
        <f t="shared" si="152"/>
        <v>999:99.99</v>
      </c>
      <c r="AY144" s="4" t="str">
        <f t="shared" si="153"/>
        <v>999:99.99</v>
      </c>
      <c r="AZ144" s="4" t="str">
        <f t="shared" si="154"/>
        <v>999:99.99</v>
      </c>
      <c r="BA144" s="4" t="str">
        <f t="shared" si="155"/>
        <v>999:99.99</v>
      </c>
    </row>
    <row r="145" spans="1:53" ht="16.5" customHeight="1">
      <c r="A145" s="7" t="str">
        <f t="shared" si="132"/>
        <v/>
      </c>
      <c r="B145" s="83"/>
      <c r="C145" s="84"/>
      <c r="D145" s="85"/>
      <c r="E145" s="86"/>
      <c r="F145" s="86"/>
      <c r="G145" s="86"/>
      <c r="H145" s="86"/>
      <c r="I145" s="87"/>
      <c r="J145" s="82"/>
      <c r="K145" s="87"/>
      <c r="L145" s="82"/>
      <c r="M145" s="87"/>
      <c r="N145" s="82"/>
      <c r="O145" s="87"/>
      <c r="P145" s="95" t="str">
        <f>IF(O145=" 25m 60秒スイム",100,"")</f>
        <v/>
      </c>
      <c r="Q145" s="7" t="str">
        <f>IF(B145="","",YEAR(申込書!$C$54)-YEAR(申込一覧表!B145))</f>
        <v/>
      </c>
      <c r="R145" s="11">
        <f t="shared" si="156"/>
        <v>0</v>
      </c>
      <c r="S145" s="11">
        <f t="shared" si="157"/>
        <v>0</v>
      </c>
      <c r="T145" s="11">
        <f t="shared" si="158"/>
        <v>0</v>
      </c>
      <c r="U145" s="4" t="str">
        <f t="shared" si="133"/>
        <v/>
      </c>
      <c r="V145" s="4" t="str">
        <f t="shared" si="134"/>
        <v/>
      </c>
      <c r="X145" s="6">
        <f t="shared" si="135"/>
        <v>0</v>
      </c>
      <c r="Y145" s="6" t="str">
        <f t="shared" si="136"/>
        <v/>
      </c>
      <c r="Z145" s="4">
        <f t="shared" si="137"/>
        <v>0</v>
      </c>
      <c r="AA145" s="4">
        <f t="shared" si="138"/>
        <v>0</v>
      </c>
      <c r="AB145" s="4" t="str">
        <f t="shared" si="139"/>
        <v/>
      </c>
      <c r="AC145" s="4" t="str">
        <f t="shared" si="140"/>
        <v/>
      </c>
      <c r="AD145" s="11">
        <f t="shared" si="141"/>
        <v>0</v>
      </c>
      <c r="AE145" s="4" t="str">
        <f t="shared" si="142"/>
        <v/>
      </c>
      <c r="AF145" s="4">
        <v>5</v>
      </c>
      <c r="AG145" s="4" t="str">
        <f t="shared" si="143"/>
        <v xml:space="preserve"> </v>
      </c>
      <c r="AH145" s="4" t="str">
        <f t="shared" si="144"/>
        <v xml:space="preserve">  </v>
      </c>
      <c r="AI145" s="4" t="str">
        <f t="shared" si="145"/>
        <v/>
      </c>
      <c r="AJ145" s="4" t="str">
        <f t="shared" si="146"/>
        <v/>
      </c>
      <c r="AO145" s="4" t="str">
        <f t="shared" si="130"/>
        <v/>
      </c>
      <c r="AP145" s="4" t="str">
        <f t="shared" si="131"/>
        <v/>
      </c>
      <c r="AQ145" s="4" t="str">
        <f t="shared" si="159"/>
        <v/>
      </c>
      <c r="AR145" s="4" t="str">
        <f t="shared" si="160"/>
        <v/>
      </c>
      <c r="AS145" s="4" t="str">
        <f t="shared" si="147"/>
        <v/>
      </c>
      <c r="AT145" s="4" t="str">
        <f t="shared" si="148"/>
        <v/>
      </c>
      <c r="AU145" s="4" t="str">
        <f t="shared" si="149"/>
        <v/>
      </c>
      <c r="AV145" s="4" t="str">
        <f t="shared" si="150"/>
        <v/>
      </c>
      <c r="AW145" s="4">
        <f t="shared" si="151"/>
        <v>0</v>
      </c>
      <c r="AX145" s="4" t="str">
        <f t="shared" si="152"/>
        <v>999:99.99</v>
      </c>
      <c r="AY145" s="4" t="str">
        <f t="shared" si="153"/>
        <v>999:99.99</v>
      </c>
      <c r="AZ145" s="4" t="str">
        <f t="shared" si="154"/>
        <v>999:99.99</v>
      </c>
      <c r="BA145" s="4" t="str">
        <f t="shared" si="155"/>
        <v>999:99.99</v>
      </c>
    </row>
    <row r="146" spans="1:53" ht="16.5" customHeight="1">
      <c r="A146" s="7" t="str">
        <f t="shared" si="132"/>
        <v/>
      </c>
      <c r="B146" s="83"/>
      <c r="C146" s="84"/>
      <c r="D146" s="85"/>
      <c r="E146" s="86"/>
      <c r="F146" s="86"/>
      <c r="G146" s="86"/>
      <c r="H146" s="86"/>
      <c r="I146" s="87"/>
      <c r="J146" s="82"/>
      <c r="K146" s="87"/>
      <c r="L146" s="82"/>
      <c r="M146" s="87"/>
      <c r="N146" s="82"/>
      <c r="O146" s="87"/>
      <c r="P146" s="95" t="str">
        <f>IF(O146=" 25m 60秒スイム",100,"")</f>
        <v/>
      </c>
      <c r="Q146" s="7" t="str">
        <f>IF(B146="","",YEAR(申込書!$C$54)-YEAR(申込一覧表!B146))</f>
        <v/>
      </c>
      <c r="R146" s="11">
        <f t="shared" si="156"/>
        <v>0</v>
      </c>
      <c r="S146" s="11">
        <f t="shared" si="157"/>
        <v>0</v>
      </c>
      <c r="T146" s="11">
        <f t="shared" si="158"/>
        <v>0</v>
      </c>
      <c r="U146" s="4" t="str">
        <f t="shared" si="133"/>
        <v/>
      </c>
      <c r="V146" s="4" t="str">
        <f t="shared" si="134"/>
        <v/>
      </c>
      <c r="X146" s="6">
        <f t="shared" si="135"/>
        <v>0</v>
      </c>
      <c r="Y146" s="6" t="str">
        <f t="shared" si="136"/>
        <v/>
      </c>
      <c r="Z146" s="4">
        <f t="shared" si="137"/>
        <v>0</v>
      </c>
      <c r="AA146" s="4">
        <f t="shared" si="138"/>
        <v>0</v>
      </c>
      <c r="AB146" s="4" t="str">
        <f t="shared" si="139"/>
        <v/>
      </c>
      <c r="AC146" s="4" t="str">
        <f t="shared" si="140"/>
        <v/>
      </c>
      <c r="AD146" s="11">
        <f t="shared" si="141"/>
        <v>0</v>
      </c>
      <c r="AE146" s="4" t="str">
        <f t="shared" si="142"/>
        <v/>
      </c>
      <c r="AF146" s="4">
        <v>5</v>
      </c>
      <c r="AG146" s="4" t="str">
        <f t="shared" si="143"/>
        <v xml:space="preserve"> </v>
      </c>
      <c r="AH146" s="4" t="str">
        <f t="shared" si="144"/>
        <v xml:space="preserve">  </v>
      </c>
      <c r="AI146" s="4" t="str">
        <f t="shared" si="145"/>
        <v/>
      </c>
      <c r="AJ146" s="4" t="str">
        <f t="shared" si="146"/>
        <v/>
      </c>
      <c r="AO146" s="4" t="str">
        <f t="shared" si="130"/>
        <v/>
      </c>
      <c r="AP146" s="4" t="str">
        <f t="shared" si="131"/>
        <v/>
      </c>
      <c r="AQ146" s="4" t="str">
        <f t="shared" si="159"/>
        <v/>
      </c>
      <c r="AR146" s="4" t="str">
        <f t="shared" si="160"/>
        <v/>
      </c>
      <c r="AS146" s="4" t="str">
        <f t="shared" si="147"/>
        <v/>
      </c>
      <c r="AT146" s="4" t="str">
        <f t="shared" si="148"/>
        <v/>
      </c>
      <c r="AU146" s="4" t="str">
        <f t="shared" si="149"/>
        <v/>
      </c>
      <c r="AV146" s="4" t="str">
        <f t="shared" si="150"/>
        <v/>
      </c>
      <c r="AW146" s="4">
        <f t="shared" si="151"/>
        <v>0</v>
      </c>
      <c r="AX146" s="4" t="str">
        <f t="shared" si="152"/>
        <v>999:99.99</v>
      </c>
      <c r="AY146" s="4" t="str">
        <f t="shared" si="153"/>
        <v>999:99.99</v>
      </c>
      <c r="AZ146" s="4" t="str">
        <f t="shared" si="154"/>
        <v>999:99.99</v>
      </c>
      <c r="BA146" s="4" t="str">
        <f t="shared" si="155"/>
        <v>999:99.99</v>
      </c>
    </row>
    <row r="147" spans="1:53" ht="16.5" customHeight="1">
      <c r="A147" s="7" t="str">
        <f t="shared" si="132"/>
        <v/>
      </c>
      <c r="B147" s="83"/>
      <c r="C147" s="84"/>
      <c r="D147" s="85"/>
      <c r="E147" s="86"/>
      <c r="F147" s="86"/>
      <c r="G147" s="86"/>
      <c r="H147" s="86"/>
      <c r="I147" s="87"/>
      <c r="J147" s="82"/>
      <c r="K147" s="87"/>
      <c r="L147" s="82"/>
      <c r="M147" s="87"/>
      <c r="N147" s="82"/>
      <c r="O147" s="87"/>
      <c r="P147" s="95" t="str">
        <f>IF(O147=" 25m 60秒スイム",100,"")</f>
        <v/>
      </c>
      <c r="Q147" s="7" t="str">
        <f>IF(B147="","",YEAR(申込書!$C$54)-YEAR(申込一覧表!B147))</f>
        <v/>
      </c>
      <c r="R147" s="11">
        <f t="shared" si="156"/>
        <v>0</v>
      </c>
      <c r="S147" s="11">
        <f t="shared" si="157"/>
        <v>0</v>
      </c>
      <c r="T147" s="11">
        <f t="shared" si="158"/>
        <v>0</v>
      </c>
      <c r="U147" s="4" t="str">
        <f t="shared" si="133"/>
        <v/>
      </c>
      <c r="V147" s="4" t="str">
        <f t="shared" si="134"/>
        <v/>
      </c>
      <c r="X147" s="6">
        <f t="shared" si="135"/>
        <v>0</v>
      </c>
      <c r="Y147" s="6" t="str">
        <f t="shared" si="136"/>
        <v/>
      </c>
      <c r="Z147" s="4">
        <f t="shared" si="137"/>
        <v>0</v>
      </c>
      <c r="AA147" s="4">
        <f t="shared" si="138"/>
        <v>0</v>
      </c>
      <c r="AB147" s="4" t="str">
        <f t="shared" si="139"/>
        <v/>
      </c>
      <c r="AC147" s="4" t="str">
        <f t="shared" si="140"/>
        <v/>
      </c>
      <c r="AD147" s="11">
        <f t="shared" si="141"/>
        <v>0</v>
      </c>
      <c r="AE147" s="4" t="str">
        <f t="shared" si="142"/>
        <v/>
      </c>
      <c r="AF147" s="4">
        <v>5</v>
      </c>
      <c r="AG147" s="4" t="str">
        <f t="shared" si="143"/>
        <v xml:space="preserve"> </v>
      </c>
      <c r="AH147" s="4" t="str">
        <f t="shared" si="144"/>
        <v xml:space="preserve">  </v>
      </c>
      <c r="AI147" s="4" t="str">
        <f t="shared" si="145"/>
        <v/>
      </c>
      <c r="AJ147" s="4" t="str">
        <f t="shared" si="146"/>
        <v/>
      </c>
      <c r="AO147" s="4" t="str">
        <f t="shared" si="130"/>
        <v/>
      </c>
      <c r="AP147" s="4" t="str">
        <f t="shared" si="131"/>
        <v/>
      </c>
      <c r="AQ147" s="4" t="str">
        <f t="shared" si="159"/>
        <v/>
      </c>
      <c r="AR147" s="4" t="str">
        <f t="shared" si="160"/>
        <v/>
      </c>
      <c r="AS147" s="4" t="str">
        <f t="shared" si="147"/>
        <v/>
      </c>
      <c r="AT147" s="4" t="str">
        <f t="shared" si="148"/>
        <v/>
      </c>
      <c r="AU147" s="4" t="str">
        <f t="shared" si="149"/>
        <v/>
      </c>
      <c r="AV147" s="4" t="str">
        <f t="shared" si="150"/>
        <v/>
      </c>
      <c r="AW147" s="4">
        <f t="shared" si="151"/>
        <v>0</v>
      </c>
      <c r="AX147" s="4" t="str">
        <f t="shared" si="152"/>
        <v>999:99.99</v>
      </c>
      <c r="AY147" s="4" t="str">
        <f t="shared" si="153"/>
        <v>999:99.99</v>
      </c>
      <c r="AZ147" s="4" t="str">
        <f t="shared" si="154"/>
        <v>999:99.99</v>
      </c>
      <c r="BA147" s="4" t="str">
        <f t="shared" si="155"/>
        <v>999:99.99</v>
      </c>
    </row>
    <row r="148" spans="1:53" ht="16.5" customHeight="1">
      <c r="X148" s="6">
        <f>X137+IF(AC133="",0,1)</f>
        <v>0</v>
      </c>
      <c r="Y148" s="6" t="str">
        <f>IF(AC133="","",X148)</f>
        <v/>
      </c>
      <c r="AD148" s="11">
        <f>70-COUNTIF(AD78:AD147,0)</f>
        <v>0</v>
      </c>
      <c r="AE148" s="4">
        <f>COUNTIF(I78:I147,"登録者リレー用")</f>
        <v>0</v>
      </c>
      <c r="AF148" s="11">
        <f>AD148-AE148</f>
        <v>0</v>
      </c>
      <c r="AO148" s="4" t="str">
        <f t="shared" ref="AO148" si="161">IF(I148="","",VLOOKUP(I148,$X$7:$Y$25,2,0))</f>
        <v/>
      </c>
      <c r="AP148" s="4" t="str">
        <f t="shared" ref="AP148" si="162">IF(K148="","",VLOOKUP(K148,$X$6:$Y$16,2,0))</f>
        <v/>
      </c>
      <c r="AQ148" s="4" t="str">
        <f t="shared" si="159"/>
        <v/>
      </c>
      <c r="AR148" s="4" t="str">
        <f t="shared" si="160"/>
        <v/>
      </c>
    </row>
    <row r="149" spans="1:53" ht="16.5" customHeight="1">
      <c r="X149" s="6">
        <f>X148+IF(AC134="",0,1)</f>
        <v>0</v>
      </c>
      <c r="Y149" s="6" t="str">
        <f>IF(AC134="","",X149)</f>
        <v/>
      </c>
      <c r="AD149" s="11">
        <f>SUM(AD78:AD137)</f>
        <v>0</v>
      </c>
      <c r="AE149" s="4">
        <f>COUNTIF(I78:I147,"登録者リレー用")</f>
        <v>0</v>
      </c>
      <c r="AF149" s="11">
        <f>AD149-AE149</f>
        <v>0</v>
      </c>
    </row>
    <row r="150" spans="1:53" ht="16.5" customHeight="1">
      <c r="X150" s="6">
        <f>X149+IF(AC135="",0,1)</f>
        <v>0</v>
      </c>
      <c r="Y150" s="6" t="str">
        <f>IF(AC135="","",X150)</f>
        <v/>
      </c>
    </row>
    <row r="151" spans="1:53" ht="16.5" customHeight="1">
      <c r="X151" s="6">
        <f>X150+IF(AC136="",0,1)</f>
        <v>0</v>
      </c>
      <c r="Y151" s="6" t="str">
        <f>IF(AC136="","",X151)</f>
        <v/>
      </c>
    </row>
    <row r="152" spans="1:53" ht="16.5" customHeight="1">
      <c r="X152" s="6">
        <f>X151+IF(AC137="",0,1)</f>
        <v>0</v>
      </c>
      <c r="Y152" s="6" t="str">
        <f>IF(AC137="","",X152)</f>
        <v/>
      </c>
    </row>
  </sheetData>
  <sheetProtection algorithmName="SHA-512" hashValue="IYklTOpwjEeAqFNB37piTHBHy3X1kbptJCVX2nUyQRnHqUPeqchdQUv7gCAKNN9l/n2ioq+yBZd4inKm1QRDKg==" saltValue="wk43mOw813KbcQ8wGXfOIQ==" spinCount="100000" sheet="1" selectLockedCells="1"/>
  <mergeCells count="10">
    <mergeCell ref="R3:T3"/>
    <mergeCell ref="AX4:BA4"/>
    <mergeCell ref="AO4:AR4"/>
    <mergeCell ref="AS4:AV4"/>
    <mergeCell ref="AK4:AN4"/>
    <mergeCell ref="P1:Q1"/>
    <mergeCell ref="O4:P4"/>
    <mergeCell ref="I4:J4"/>
    <mergeCell ref="K4:L4"/>
    <mergeCell ref="M4:N4"/>
  </mergeCells>
  <phoneticPr fontId="2"/>
  <conditionalFormatting sqref="H84:H95">
    <cfRule type="expression" dxfId="10" priority="9" stopIfTrue="1">
      <formula>$R84=1</formula>
    </cfRule>
  </conditionalFormatting>
  <conditionalFormatting sqref="I6:I75 K6:K75">
    <cfRule type="expression" dxfId="9" priority="1861" stopIfTrue="1">
      <formula>$R6=1</formula>
    </cfRule>
  </conditionalFormatting>
  <conditionalFormatting sqref="I78:I147">
    <cfRule type="expression" dxfId="8" priority="1869" stopIfTrue="1">
      <formula>$R78=1</formula>
    </cfRule>
  </conditionalFormatting>
  <conditionalFormatting sqref="J94:J100">
    <cfRule type="expression" dxfId="7" priority="1" stopIfTrue="1">
      <formula>$R94=1</formula>
    </cfRule>
  </conditionalFormatting>
  <conditionalFormatting sqref="K78:K147">
    <cfRule type="expression" dxfId="6" priority="1875" stopIfTrue="1">
      <formula>$R78=1</formula>
    </cfRule>
  </conditionalFormatting>
  <conditionalFormatting sqref="M6:M75">
    <cfRule type="expression" dxfId="5" priority="1860" stopIfTrue="1">
      <formula>$S6=1</formula>
    </cfRule>
  </conditionalFormatting>
  <conditionalFormatting sqref="M78:M147 O78:O147">
    <cfRule type="expression" dxfId="4" priority="1874" stopIfTrue="1">
      <formula>$S78=1</formula>
    </cfRule>
  </conditionalFormatting>
  <conditionalFormatting sqref="O6:O75">
    <cfRule type="expression" dxfId="3" priority="1867" stopIfTrue="1">
      <formula>$S6=1</formula>
    </cfRule>
  </conditionalFormatting>
  <dataValidations xWindow="691" yWindow="552" count="15">
    <dataValidation type="list" imeMode="on" allowBlank="1" showInputMessage="1" showErrorMessage="1" promptTitle="種別選択" prompt="マスターズ協会_x000a_登録種別を_x000a_選択して下さい。" sqref="C109:C147 C49:C75 C6:C17" xr:uid="{00000000-0002-0000-0100-000000000000}">
      <formula1>$BM$6:$BM$7</formula1>
    </dataValidation>
    <dataValidation imeMode="on" allowBlank="1" showInputMessage="1" showErrorMessage="1" promptTitle="名" prompt="選手の名を入力して下さい。" sqref="F78:F147 F6:F75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N78:N147 L78:L147 N6:N75 L6:L75 J78:J147 J6:J75" xr:uid="{00000000-0002-0000-0100-000002000000}">
      <formula1>10</formula1>
      <formula2>2000</formula2>
    </dataValidation>
    <dataValidation allowBlank="1" showInputMessage="1" showErrorMessage="1" prompt="入力不要" sqref="Q6:Q75 Q78:Q147 A6:A75 A78:A14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78:B147 B6:B75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78:E147 E6:E75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78:G147 G6:G75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78:H147 H6:H75" xr:uid="{00000000-0002-0000-0100-000007000000}"/>
    <dataValidation type="list" imeMode="on" allowBlank="1" showInputMessage="1" showErrorMessage="1" promptTitle="会員種別" sqref="D109:D147 D49:D75 D6:D17" xr:uid="{00000000-0002-0000-0100-000008000000}">
      <formula1>$BD$6:$BD$9</formula1>
    </dataValidation>
    <dataValidation type="list" allowBlank="1" showInputMessage="1" showErrorMessage="1" promptTitle="種目選択" prompt="3種目目の出場種目を選択して下さい。" sqref="M6:M75 M78:M147" xr:uid="{00000000-0002-0000-0100-00000A000000}">
      <formula1>$X$6:$X$14</formula1>
    </dataValidation>
    <dataValidation type="list" allowBlank="1" showInputMessage="1" showErrorMessage="1" promptTitle="種目選択" prompt="60秒スイムに出場の方は選択してください" sqref="O78:O147 O6:O75" xr:uid="{00000000-0002-0000-0100-00000B000000}">
      <formula1>$X$16</formula1>
    </dataValidation>
    <dataValidation type="list" imeMode="on" allowBlank="1" showInputMessage="1" showErrorMessage="1" promptTitle="会員種別" sqref="D18:D48 D78:D108" xr:uid="{00000000-0002-0000-0100-00000D000000}">
      <formula1>$BC$6:$BC$9</formula1>
    </dataValidation>
    <dataValidation type="list" imeMode="on" allowBlank="1" showInputMessage="1" showErrorMessage="1" promptTitle="種別選択" prompt="マスターズ協会_x000a_登録種別を_x000a_選択して下さい。" sqref="C18:C48 C78:C108" xr:uid="{00000000-0002-0000-0100-00000E000000}">
      <formula1>$BL$6:$BL$7</formula1>
    </dataValidation>
    <dataValidation type="list" allowBlank="1" showInputMessage="1" showErrorMessage="1" sqref="I78:I147 I6:I75" xr:uid="{92983372-DA6F-4BC5-88D6-621D912BED91}">
      <formula1>$X$5:$X$24</formula1>
    </dataValidation>
    <dataValidation type="list" allowBlank="1" showInputMessage="1" showErrorMessage="1" sqref="K78:K147 K6:K75" xr:uid="{15B4AFA2-7B32-452C-8189-B90F199B1110}">
      <formula1>$X$7:$X$24</formula1>
    </dataValidation>
  </dataValidations>
  <pageMargins left="0.39370078740157483" right="0.39370078740157483" top="0.39370078740157483" bottom="0.39370078740157483" header="0.51181102362204722" footer="0.51181102362204722"/>
  <pageSetup paperSize="9" scale="56" fitToHeight="2" orientation="portrait" blackAndWhite="1" verticalDpi="300" r:id="rId1"/>
  <headerFooter alignWithMargins="0"/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T126"/>
  <sheetViews>
    <sheetView showGridLines="0" zoomScaleNormal="100" workbookViewId="0">
      <pane ySplit="5" topLeftCell="A6" activePane="bottomLeft" state="frozen"/>
      <selection activeCell="D9" sqref="D9"/>
      <selection pane="bottomLeft" activeCell="D6" sqref="D6"/>
    </sheetView>
  </sheetViews>
  <sheetFormatPr defaultColWidth="9.109375" defaultRowHeight="14.25" customHeight="1"/>
  <cols>
    <col min="1" max="1" width="4.44140625" style="15" customWidth="1"/>
    <col min="2" max="2" width="7.109375" style="15" customWidth="1"/>
    <col min="3" max="3" width="7.6640625" style="15" customWidth="1"/>
    <col min="4" max="4" width="19.6640625" customWidth="1"/>
    <col min="5" max="5" width="11" customWidth="1"/>
    <col min="6" max="9" width="14.5546875" customWidth="1"/>
    <col min="10" max="10" width="9.33203125" hidden="1" customWidth="1"/>
    <col min="11" max="11" width="9.6640625" style="15" customWidth="1"/>
    <col min="12" max="12" width="10.6640625" style="15" hidden="1" customWidth="1"/>
    <col min="13" max="13" width="9.33203125" hidden="1" customWidth="1"/>
    <col min="14" max="17" width="5.6640625" hidden="1" customWidth="1"/>
    <col min="18" max="27" width="3.6640625" hidden="1" customWidth="1"/>
    <col min="28" max="35" width="3.6640625" style="61" hidden="1" customWidth="1"/>
    <col min="36" max="36" width="2.6640625" style="61" hidden="1" customWidth="1"/>
    <col min="37" max="37" width="7.6640625" style="61" hidden="1" customWidth="1"/>
    <col min="38" max="42" width="3.6640625" hidden="1" customWidth="1"/>
    <col min="43" max="43" width="9.33203125" hidden="1" customWidth="1"/>
    <col min="44" max="44" width="28.6640625" hidden="1" customWidth="1"/>
    <col min="45" max="45" width="9.6640625" hidden="1" customWidth="1"/>
    <col min="46" max="46" width="7.6640625" hidden="1" customWidth="1"/>
    <col min="47" max="47" width="8.6640625" hidden="1" customWidth="1"/>
    <col min="48" max="48" width="4.6640625" hidden="1" customWidth="1"/>
    <col min="49" max="49" width="5.6640625" hidden="1" customWidth="1"/>
    <col min="50" max="50" width="6.6640625" hidden="1" customWidth="1"/>
    <col min="51" max="52" width="5.6640625" hidden="1" customWidth="1"/>
    <col min="53" max="53" width="7.6640625" hidden="1" customWidth="1"/>
    <col min="54" max="62" width="2.6640625" hidden="1" customWidth="1"/>
    <col min="63" max="65" width="3.6640625" hidden="1" customWidth="1"/>
    <col min="66" max="72" width="9.33203125" hidden="1" customWidth="1"/>
    <col min="73" max="109" width="9.33203125" customWidth="1"/>
  </cols>
  <sheetData>
    <row r="1" spans="1:66" ht="14.25" customHeight="1">
      <c r="A1" s="2" t="str">
        <f>申込書!B1</f>
        <v>近畿ＳＣマスターズスイミングフェスティバル　協会未登録者用</v>
      </c>
      <c r="B1" s="2"/>
      <c r="H1" s="123" t="s">
        <v>52</v>
      </c>
      <c r="I1" s="125"/>
    </row>
    <row r="2" spans="1:66" ht="14.25" customHeight="1">
      <c r="H2" s="6" t="s">
        <v>51</v>
      </c>
      <c r="I2" s="6"/>
    </row>
    <row r="3" spans="1:66" ht="14.25" customHeight="1">
      <c r="A3" s="3"/>
      <c r="C3" s="109" t="str">
        <f>IF(申込書!C7="","チーム登録を行って下さい",申込書!C7)</f>
        <v>チーム登録を行って下さい</v>
      </c>
      <c r="D3" s="12"/>
    </row>
    <row r="4" spans="1:66" ht="14.25" customHeight="1">
      <c r="C4" s="13"/>
      <c r="D4" s="2"/>
      <c r="G4" s="31" t="s">
        <v>50</v>
      </c>
      <c r="K4" s="13"/>
      <c r="L4" s="13"/>
      <c r="N4" s="67" t="s">
        <v>21</v>
      </c>
      <c r="O4" s="67" t="s">
        <v>151</v>
      </c>
      <c r="P4" s="67" t="s">
        <v>21</v>
      </c>
      <c r="Q4" s="192" t="s">
        <v>98</v>
      </c>
      <c r="R4" s="191" t="s">
        <v>90</v>
      </c>
      <c r="S4" s="191"/>
      <c r="T4" s="191"/>
      <c r="U4" s="191"/>
      <c r="V4" s="191"/>
      <c r="W4" s="191" t="s">
        <v>23</v>
      </c>
      <c r="X4" s="191"/>
      <c r="Y4" s="191"/>
      <c r="Z4" s="191"/>
      <c r="AA4" s="191"/>
      <c r="AB4" s="186" t="s">
        <v>150</v>
      </c>
      <c r="AC4" s="187"/>
      <c r="AD4" s="187"/>
      <c r="AE4" s="187"/>
      <c r="AF4" s="188" t="s">
        <v>103</v>
      </c>
      <c r="AG4" s="189"/>
      <c r="AH4" s="189"/>
      <c r="AI4" s="189"/>
      <c r="AJ4" s="190"/>
      <c r="AK4" s="186" t="s">
        <v>149</v>
      </c>
      <c r="AL4" s="186"/>
      <c r="AM4" s="191" t="s">
        <v>148</v>
      </c>
      <c r="AN4" s="191"/>
      <c r="AO4" s="191"/>
      <c r="AP4" s="191"/>
    </row>
    <row r="5" spans="1:66" s="15" customFormat="1" ht="14.25" customHeight="1">
      <c r="A5" s="14" t="s">
        <v>147</v>
      </c>
      <c r="B5" s="14" t="s">
        <v>90</v>
      </c>
      <c r="C5" s="14" t="s">
        <v>24</v>
      </c>
      <c r="D5" s="14" t="s">
        <v>21</v>
      </c>
      <c r="E5" s="14" t="s">
        <v>146</v>
      </c>
      <c r="F5" s="14" t="s">
        <v>17</v>
      </c>
      <c r="G5" s="14" t="s">
        <v>18</v>
      </c>
      <c r="H5" s="14" t="s">
        <v>19</v>
      </c>
      <c r="I5" s="14" t="s">
        <v>20</v>
      </c>
      <c r="J5" s="28"/>
      <c r="K5" s="14" t="s">
        <v>16</v>
      </c>
      <c r="L5" s="14" t="s">
        <v>146</v>
      </c>
      <c r="N5" s="66" t="s">
        <v>145</v>
      </c>
      <c r="O5" s="66" t="s">
        <v>144</v>
      </c>
      <c r="P5" s="66" t="s">
        <v>144</v>
      </c>
      <c r="Q5" s="193"/>
      <c r="R5" s="14" t="s">
        <v>143</v>
      </c>
      <c r="S5" s="14" t="s">
        <v>142</v>
      </c>
      <c r="T5" s="14" t="s">
        <v>141</v>
      </c>
      <c r="U5" s="14" t="s">
        <v>140</v>
      </c>
      <c r="V5" s="14" t="s">
        <v>139</v>
      </c>
      <c r="W5" s="14" t="s">
        <v>143</v>
      </c>
      <c r="X5" s="14" t="s">
        <v>142</v>
      </c>
      <c r="Y5" s="14" t="s">
        <v>141</v>
      </c>
      <c r="Z5" s="14" t="s">
        <v>140</v>
      </c>
      <c r="AA5" s="14" t="s">
        <v>139</v>
      </c>
      <c r="AB5" s="65" t="s">
        <v>138</v>
      </c>
      <c r="AC5" s="65" t="s">
        <v>137</v>
      </c>
      <c r="AD5" s="65" t="s">
        <v>136</v>
      </c>
      <c r="AE5" s="65" t="s">
        <v>135</v>
      </c>
      <c r="AF5" s="65" t="s">
        <v>138</v>
      </c>
      <c r="AG5" s="65" t="s">
        <v>137</v>
      </c>
      <c r="AH5" s="65" t="s">
        <v>136</v>
      </c>
      <c r="AI5" s="65" t="s">
        <v>135</v>
      </c>
      <c r="AJ5" s="65"/>
      <c r="AK5" s="65" t="s">
        <v>134</v>
      </c>
      <c r="AL5" s="14" t="s">
        <v>133</v>
      </c>
      <c r="AM5" s="14" t="s">
        <v>132</v>
      </c>
      <c r="AN5" s="14" t="s">
        <v>131</v>
      </c>
      <c r="AO5" s="14" t="s">
        <v>130</v>
      </c>
      <c r="AP5" s="14" t="s">
        <v>129</v>
      </c>
      <c r="AR5" s="15" t="s">
        <v>128</v>
      </c>
      <c r="AS5" s="15" t="s">
        <v>97</v>
      </c>
      <c r="AT5" s="15" t="s">
        <v>98</v>
      </c>
      <c r="AW5" s="15" t="s">
        <v>80</v>
      </c>
      <c r="AX5" s="15" t="s">
        <v>95</v>
      </c>
      <c r="AY5" s="15" t="s">
        <v>23</v>
      </c>
      <c r="AZ5" s="15" t="s">
        <v>90</v>
      </c>
      <c r="BA5" s="15" t="s">
        <v>89</v>
      </c>
      <c r="BB5" s="15">
        <f>AS14</f>
        <v>1</v>
      </c>
      <c r="BC5" s="15">
        <f>AS15</f>
        <v>2</v>
      </c>
      <c r="BD5" s="15">
        <f>AS16</f>
        <v>3</v>
      </c>
      <c r="BE5" s="15">
        <f>AS17</f>
        <v>4</v>
      </c>
      <c r="BF5" s="15">
        <f>AS18</f>
        <v>5</v>
      </c>
      <c r="BG5" s="15">
        <f>AS19</f>
        <v>6</v>
      </c>
      <c r="BH5" s="15">
        <f>AS20</f>
        <v>7</v>
      </c>
      <c r="BI5" s="15">
        <f>AS21</f>
        <v>8</v>
      </c>
      <c r="BJ5" s="15">
        <f>AS22</f>
        <v>9</v>
      </c>
      <c r="BK5" s="15">
        <f>AS23</f>
        <v>10</v>
      </c>
      <c r="BL5" s="15">
        <f>AS24</f>
        <v>11</v>
      </c>
      <c r="BM5" s="15">
        <f>AS25</f>
        <v>12</v>
      </c>
    </row>
    <row r="6" spans="1:66" ht="14.25" customHeight="1">
      <c r="A6" s="14" t="str">
        <f>IF(F6="","",1)</f>
        <v/>
      </c>
      <c r="B6" s="14" t="str">
        <f t="shared" ref="B6:B37" si="0">IF(D6="","",IF(V6=0,"男子",IF(V6=5,"女子",IF(V6=9,"混合","？？"))))</f>
        <v/>
      </c>
      <c r="C6" s="17" t="str">
        <f>IF(K6="","",IF(K6&lt;120,119,FLOOR(K6,40)))</f>
        <v/>
      </c>
      <c r="D6" s="63"/>
      <c r="E6" s="64"/>
      <c r="F6" s="63"/>
      <c r="G6" s="63"/>
      <c r="H6" s="63"/>
      <c r="I6" s="63"/>
      <c r="J6" s="27" t="str">
        <f>IF(V6=3,"性別確認!",IF(AND(P6=7,V6=9),"",IF(AJ6&lt;&gt;0,"","")))</f>
        <v/>
      </c>
      <c r="K6" s="17" t="str">
        <f>IF(D6="","",SUM(W6:Z6))</f>
        <v/>
      </c>
      <c r="L6" s="17" t="str">
        <f t="shared" ref="L6:L37" si="1">IF(E6="","999:99.99"," "&amp;LEFT(RIGHT("        "&amp;TEXT(E6,"0.00"),7),2)&amp;":"&amp;RIGHT(TEXT(E6,"0.00"),5))</f>
        <v>999:99.99</v>
      </c>
      <c r="N6" s="16" t="str">
        <f>IF($D6="","",VLOOKUP($B6&amp;$D6,$AR$14:$AS$25,2,0))</f>
        <v/>
      </c>
      <c r="O6" s="16" t="str">
        <f t="shared" ref="O6:O37" si="2">IF($D6="","",VLOOKUP($B6&amp;$D6,$AR$14:$AT$25,3,0))</f>
        <v/>
      </c>
      <c r="P6" s="16" t="str">
        <f t="shared" ref="P6:P37" si="3">IF($D6="","",VLOOKUP($D6,$AR$7:$AT$10,2,0))</f>
        <v/>
      </c>
      <c r="Q6" s="16" t="str">
        <f t="shared" ref="Q6:Q37" si="4">IF($D6="","",VLOOKUP($D6,$AR$7:$AT$10,3,0))</f>
        <v/>
      </c>
      <c r="R6" s="16">
        <f t="shared" ref="R6:R37" si="5">IF(F6="",0,VLOOKUP(F6,$AW$7:$AZ$106,4,0))</f>
        <v>0</v>
      </c>
      <c r="S6" s="16">
        <f t="shared" ref="S6:S37" si="6">IF(G6="",0,VLOOKUP(G6,$AW$7:$AZ$106,4,0))</f>
        <v>0</v>
      </c>
      <c r="T6" s="16">
        <f t="shared" ref="T6:T37" si="7">IF(H6="",0,VLOOKUP(H6,$AW$7:$AZ$106,4,0))</f>
        <v>0</v>
      </c>
      <c r="U6" s="16">
        <f t="shared" ref="U6:U37" si="8">IF(I6="",0,VLOOKUP(I6,$AW$7:$AZ$106,4,0))</f>
        <v>0</v>
      </c>
      <c r="V6" s="16">
        <f t="shared" ref="V6:V37" si="9">IF(SUM(R6:U6)=0,0,IF(SUM(R6:U6)=20,5,IF(SUM(R6:U6)=10,9,3)))</f>
        <v>0</v>
      </c>
      <c r="W6" s="16">
        <f>IF($F6="",0,VLOOKUP($F6,$AW$7:$AZ$106,3,0))</f>
        <v>0</v>
      </c>
      <c r="X6" s="16">
        <f>IF($G6="",0,VLOOKUP($G6,$AW$7:$AZ$106,3,0))</f>
        <v>0</v>
      </c>
      <c r="Y6" s="16">
        <f>IF($H6="",0,VLOOKUP($H6,$AW$7:$AZ$106,3,0))</f>
        <v>0</v>
      </c>
      <c r="Z6" s="16">
        <f>IF($I6="",0,VLOOKUP($I6,$AW$7:$AZ$106,3,0))</f>
        <v>0</v>
      </c>
      <c r="AA6" s="16">
        <f t="shared" ref="AA6:AA37" si="10">IF(SUM(W6:Z6)=0,0,IF(SUM(W6:Z6)=20,5,IF(SUM(W6:Z6)=10,9,3)))</f>
        <v>0</v>
      </c>
      <c r="AB6" s="62" t="str">
        <f>IF(F6="","",$N6&amp;F6)</f>
        <v/>
      </c>
      <c r="AC6" s="62" t="str">
        <f t="shared" ref="AB6:AE8" si="11">IF(G6="","",$N6&amp;G6)</f>
        <v/>
      </c>
      <c r="AD6" s="62" t="str">
        <f t="shared" si="11"/>
        <v/>
      </c>
      <c r="AE6" s="62" t="str">
        <f t="shared" si="11"/>
        <v/>
      </c>
      <c r="AF6" s="62">
        <f>IF(F6="",0,VLOOKUP(F6,$AW$7:$BM$126,$N6+5,0))</f>
        <v>0</v>
      </c>
      <c r="AG6" s="62">
        <f t="shared" ref="AF6:AI11" si="12">IF(G6="",0,VLOOKUP(G6,$AW$7:$BM$126,$N6+5,0))</f>
        <v>0</v>
      </c>
      <c r="AH6" s="62">
        <f t="shared" si="12"/>
        <v>0</v>
      </c>
      <c r="AI6" s="62">
        <f t="shared" si="12"/>
        <v>0</v>
      </c>
      <c r="AJ6" s="62">
        <f t="shared" ref="AJ6:AJ37" si="13">IF(OR(AF6&gt;1,AG6&gt;1,AH6&gt;1,AI6&gt;1),1,0)</f>
        <v>0</v>
      </c>
      <c r="AK6" s="62" t="str">
        <f>IF(D6="","",TEXT(N6,"00")&amp;C6)</f>
        <v/>
      </c>
      <c r="AL6" s="16">
        <f t="shared" ref="AL6:AL37" si="14">IF(AK6="",0,COUNTIF($AK$6:$AK$65,AK6))</f>
        <v>0</v>
      </c>
      <c r="AM6" s="16" t="str">
        <f>IF(F6="","",VLOOKUP(F6,$AW$7:$BA$126,5,0))</f>
        <v/>
      </c>
      <c r="AN6" s="16" t="str">
        <f>IF(G6="","",VLOOKUP(G6,$AW$7:$BA$126,5,0))</f>
        <v/>
      </c>
      <c r="AO6" s="16" t="str">
        <f>IF(H6="","",VLOOKUP(H6,$AW$7:$BA$126,5,0))</f>
        <v/>
      </c>
      <c r="AP6" s="16" t="str">
        <f>IF(I6="","",VLOOKUP(I6,$AW$7:$BA$126,5,0))</f>
        <v/>
      </c>
    </row>
    <row r="7" spans="1:66" ht="14.25" customHeight="1">
      <c r="A7" s="14" t="str">
        <f t="shared" ref="A7:A38" si="15">IF(F7="","",A6+1)</f>
        <v/>
      </c>
      <c r="B7" s="14" t="str">
        <f t="shared" si="0"/>
        <v/>
      </c>
      <c r="C7" s="17" t="str">
        <f>IF(K7="","",IF(K7&lt;120,119,FLOOR(K7,40)))</f>
        <v/>
      </c>
      <c r="D7" s="63"/>
      <c r="E7" s="64"/>
      <c r="F7" s="63"/>
      <c r="G7" s="63"/>
      <c r="H7" s="63"/>
      <c r="I7" s="63"/>
      <c r="J7" s="27" t="str">
        <f t="shared" ref="J7:J65" si="16">IF(V7=3,"性別確認!",IF(AND(P7=7,V7=9),"",IF(AJ7&lt;&gt;0,"","")))</f>
        <v/>
      </c>
      <c r="K7" s="17" t="str">
        <f t="shared" ref="K7:K37" si="17">IF(D7="","",SUM(W7:Z7))</f>
        <v/>
      </c>
      <c r="L7" s="17" t="str">
        <f t="shared" si="1"/>
        <v>999:99.99</v>
      </c>
      <c r="N7" s="16" t="str">
        <f t="shared" ref="N7:N38" si="18">IF(D7="","",VLOOKUP(B7&amp;D7,$AR$14:$AS$25,2,0))</f>
        <v/>
      </c>
      <c r="O7" s="16" t="str">
        <f t="shared" si="2"/>
        <v/>
      </c>
      <c r="P7" s="16" t="str">
        <f t="shared" si="3"/>
        <v/>
      </c>
      <c r="Q7" s="16" t="str">
        <f t="shared" si="4"/>
        <v/>
      </c>
      <c r="R7" s="16">
        <f t="shared" si="5"/>
        <v>0</v>
      </c>
      <c r="S7" s="16">
        <f t="shared" si="6"/>
        <v>0</v>
      </c>
      <c r="T7" s="16">
        <f t="shared" si="7"/>
        <v>0</v>
      </c>
      <c r="U7" s="16">
        <f t="shared" si="8"/>
        <v>0</v>
      </c>
      <c r="V7" s="16">
        <f t="shared" si="9"/>
        <v>0</v>
      </c>
      <c r="W7" s="16">
        <f t="shared" ref="W7:W38" si="19">IF(F7="",0,VLOOKUP(F7,$AW$7:$AZ$106,3,0))</f>
        <v>0</v>
      </c>
      <c r="X7" s="16">
        <f t="shared" ref="X7:X38" si="20">IF(G7="",0,VLOOKUP(G7,$AW$7:$AZ$106,3,0))</f>
        <v>0</v>
      </c>
      <c r="Y7" s="16">
        <f t="shared" ref="Y7:Y38" si="21">IF(H7="",0,VLOOKUP(H7,$AW$7:$AZ$106,3,0))</f>
        <v>0</v>
      </c>
      <c r="Z7" s="16">
        <f t="shared" ref="Z7:Z38" si="22">IF(I7="",0,VLOOKUP(I7,$AW$7:$AZ$106,3,0))</f>
        <v>0</v>
      </c>
      <c r="AA7" s="16">
        <f t="shared" si="10"/>
        <v>0</v>
      </c>
      <c r="AB7" s="62" t="str">
        <f t="shared" si="11"/>
        <v/>
      </c>
      <c r="AC7" s="62" t="str">
        <f t="shared" si="11"/>
        <v/>
      </c>
      <c r="AD7" s="62" t="str">
        <f t="shared" si="11"/>
        <v/>
      </c>
      <c r="AE7" s="62" t="str">
        <f t="shared" si="11"/>
        <v/>
      </c>
      <c r="AF7" s="62">
        <f t="shared" si="12"/>
        <v>0</v>
      </c>
      <c r="AG7" s="62">
        <f t="shared" si="12"/>
        <v>0</v>
      </c>
      <c r="AH7" s="62">
        <f t="shared" si="12"/>
        <v>0</v>
      </c>
      <c r="AI7" s="62">
        <f t="shared" si="12"/>
        <v>0</v>
      </c>
      <c r="AJ7" s="62">
        <f t="shared" si="13"/>
        <v>0</v>
      </c>
      <c r="AK7" s="62" t="str">
        <f>IF(D7="","",TEXT(N7,"00")&amp;C7)</f>
        <v/>
      </c>
      <c r="AL7" s="16">
        <f t="shared" si="14"/>
        <v>0</v>
      </c>
      <c r="AM7" s="16" t="str">
        <f t="shared" ref="AM7:AM65" si="23">IF(F7="","",VLOOKUP(F7,$AW$7:$BA$126,5,0))</f>
        <v/>
      </c>
      <c r="AN7" s="16" t="str">
        <f t="shared" ref="AN7:AN65" si="24">IF(G7="","",VLOOKUP(G7,$AW$7:$BA$126,5,0))</f>
        <v/>
      </c>
      <c r="AO7" s="16" t="str">
        <f t="shared" ref="AO7:AO65" si="25">IF(H7="","",VLOOKUP(H7,$AW$7:$BA$126,5,0))</f>
        <v/>
      </c>
      <c r="AP7" s="16" t="str">
        <f t="shared" ref="AP7:AP65" si="26">IF(I7="","",VLOOKUP(I7,$AW$7:$BA$126,5,0))</f>
        <v/>
      </c>
      <c r="AR7" t="s">
        <v>166</v>
      </c>
      <c r="AS7">
        <v>6</v>
      </c>
      <c r="AT7">
        <v>100</v>
      </c>
      <c r="AV7">
        <v>1</v>
      </c>
      <c r="AW7" t="str">
        <f>IF(ISERROR(VLOOKUP($AV7,申込一覧表!$AB$5:$AH$167,2,0)),"",VLOOKUP($AV7,申込一覧表!$AB$5:$AH$167,2,0))</f>
        <v/>
      </c>
      <c r="AX7" t="str">
        <f>IF(ISERROR(VLOOKUP($AV7,申込一覧表!$AB$5:$AH$167,7,0)),"",VLOOKUP($AV7,申込一覧表!$AB$5:$AH$167,7,0))</f>
        <v/>
      </c>
      <c r="AY7" t="str">
        <f>IF(ISERROR(VLOOKUP($AV7,申込一覧表!$AB$5:$AI$167,8,0)),"",VLOOKUP($AV7,申込一覧表!$AB$5:$AI$167,8,0))</f>
        <v/>
      </c>
      <c r="AZ7" t="str">
        <f>IF(ISERROR(VLOOKUP($AV7,申込一覧表!$AB$5:$AH$167,5,0)),"",VLOOKUP($AV7,申込一覧表!$AB$5:$AH$167,5,0))</f>
        <v/>
      </c>
      <c r="BA7" t="str">
        <f>IF(ISERROR(VLOOKUP($AV7,申込一覧表!$AB$5:$AJ$167,9,0)),"",VLOOKUP($AV7,申込一覧表!$AB$5:$AJ$167,9,0))</f>
        <v/>
      </c>
      <c r="BB7">
        <f t="shared" ref="BB7:BM16" si="27">COUNTIF($AB$6:$AE$65,BB$5&amp;$AW7)</f>
        <v>0</v>
      </c>
      <c r="BC7">
        <f t="shared" si="27"/>
        <v>0</v>
      </c>
      <c r="BD7">
        <f t="shared" si="27"/>
        <v>0</v>
      </c>
      <c r="BE7">
        <f t="shared" si="27"/>
        <v>0</v>
      </c>
      <c r="BF7">
        <f t="shared" si="27"/>
        <v>0</v>
      </c>
      <c r="BG7">
        <f t="shared" si="27"/>
        <v>0</v>
      </c>
      <c r="BH7">
        <f t="shared" si="27"/>
        <v>0</v>
      </c>
      <c r="BI7">
        <f t="shared" si="27"/>
        <v>0</v>
      </c>
      <c r="BJ7">
        <f t="shared" si="27"/>
        <v>0</v>
      </c>
      <c r="BK7">
        <f t="shared" si="27"/>
        <v>0</v>
      </c>
      <c r="BL7">
        <f t="shared" si="27"/>
        <v>0</v>
      </c>
      <c r="BM7">
        <f t="shared" si="27"/>
        <v>0</v>
      </c>
    </row>
    <row r="8" spans="1:66" ht="14.25" customHeight="1">
      <c r="A8" s="14" t="str">
        <f t="shared" si="15"/>
        <v/>
      </c>
      <c r="B8" s="14" t="str">
        <f t="shared" si="0"/>
        <v/>
      </c>
      <c r="C8" s="17" t="str">
        <f t="shared" ref="C8:C37" si="28">IF(K8="","",IF(K8&lt;120,119,FLOOR(K8,40)))</f>
        <v/>
      </c>
      <c r="D8" s="63"/>
      <c r="E8" s="64"/>
      <c r="F8" s="63"/>
      <c r="G8" s="63"/>
      <c r="H8" s="63"/>
      <c r="I8" s="63"/>
      <c r="J8" s="27" t="str">
        <f t="shared" si="16"/>
        <v/>
      </c>
      <c r="K8" s="17" t="str">
        <f t="shared" si="17"/>
        <v/>
      </c>
      <c r="L8" s="17" t="str">
        <f t="shared" si="1"/>
        <v>999:99.99</v>
      </c>
      <c r="N8" s="16" t="str">
        <f t="shared" si="18"/>
        <v/>
      </c>
      <c r="O8" s="16" t="str">
        <f t="shared" si="2"/>
        <v/>
      </c>
      <c r="P8" s="16" t="str">
        <f t="shared" si="3"/>
        <v/>
      </c>
      <c r="Q8" s="16" t="str">
        <f t="shared" si="4"/>
        <v/>
      </c>
      <c r="R8" s="16">
        <f t="shared" si="5"/>
        <v>0</v>
      </c>
      <c r="S8" s="16">
        <f t="shared" si="6"/>
        <v>0</v>
      </c>
      <c r="T8" s="16">
        <f t="shared" si="7"/>
        <v>0</v>
      </c>
      <c r="U8" s="16">
        <f t="shared" si="8"/>
        <v>0</v>
      </c>
      <c r="V8" s="16">
        <f t="shared" si="9"/>
        <v>0</v>
      </c>
      <c r="W8" s="16">
        <f t="shared" si="19"/>
        <v>0</v>
      </c>
      <c r="X8" s="16">
        <f t="shared" si="20"/>
        <v>0</v>
      </c>
      <c r="Y8" s="16">
        <f t="shared" si="21"/>
        <v>0</v>
      </c>
      <c r="Z8" s="16">
        <f t="shared" si="22"/>
        <v>0</v>
      </c>
      <c r="AA8" s="16">
        <f t="shared" si="10"/>
        <v>0</v>
      </c>
      <c r="AB8" s="62" t="str">
        <f t="shared" si="11"/>
        <v/>
      </c>
      <c r="AC8" s="62" t="str">
        <f t="shared" si="11"/>
        <v/>
      </c>
      <c r="AD8" s="62" t="str">
        <f t="shared" si="11"/>
        <v/>
      </c>
      <c r="AE8" s="62" t="str">
        <f t="shared" si="11"/>
        <v/>
      </c>
      <c r="AF8" s="62">
        <f t="shared" si="12"/>
        <v>0</v>
      </c>
      <c r="AG8" s="62">
        <f t="shared" si="12"/>
        <v>0</v>
      </c>
      <c r="AH8" s="62">
        <f t="shared" si="12"/>
        <v>0</v>
      </c>
      <c r="AI8" s="62">
        <f t="shared" si="12"/>
        <v>0</v>
      </c>
      <c r="AJ8" s="62">
        <f t="shared" si="13"/>
        <v>0</v>
      </c>
      <c r="AK8" s="62" t="str">
        <f t="shared" ref="AK8:AK37" si="29">IF(D8="","",TEXT(N8,"00")&amp;C8)</f>
        <v/>
      </c>
      <c r="AL8" s="16">
        <f t="shared" si="14"/>
        <v>0</v>
      </c>
      <c r="AM8" s="16" t="str">
        <f t="shared" si="23"/>
        <v/>
      </c>
      <c r="AN8" s="16" t="str">
        <f t="shared" si="24"/>
        <v/>
      </c>
      <c r="AO8" s="16" t="str">
        <f t="shared" si="25"/>
        <v/>
      </c>
      <c r="AP8" s="16" t="str">
        <f t="shared" si="26"/>
        <v/>
      </c>
      <c r="AR8" t="s">
        <v>167</v>
      </c>
      <c r="AS8">
        <v>7</v>
      </c>
      <c r="AT8">
        <v>100</v>
      </c>
      <c r="AV8">
        <v>2</v>
      </c>
      <c r="AW8" t="str">
        <f>IF(ISERROR(VLOOKUP($AV8,申込一覧表!$AB$5:$AH$167,2,0)),"",VLOOKUP($AV8,申込一覧表!$AB$5:$AH$167,2,0))</f>
        <v/>
      </c>
      <c r="AX8" t="str">
        <f>IF(ISERROR(VLOOKUP($AV8,申込一覧表!$AB$5:$AH$167,7,0)),"",VLOOKUP($AV8,申込一覧表!$AB$5:$AH$167,7,0))</f>
        <v/>
      </c>
      <c r="AY8" t="str">
        <f>IF(ISERROR(VLOOKUP($AV8,申込一覧表!$AB$5:$AI$167,8,0)),"",VLOOKUP($AV8,申込一覧表!$AB$5:$AI$167,8,0))</f>
        <v/>
      </c>
      <c r="AZ8" t="str">
        <f>IF(ISERROR(VLOOKUP($AV8,申込一覧表!$AB$5:$AH$167,5,0)),"",VLOOKUP($AV8,申込一覧表!$AB$5:$AH$167,5,0))</f>
        <v/>
      </c>
      <c r="BA8" t="str">
        <f>IF(ISERROR(VLOOKUP($AV8,申込一覧表!$AB$5:$AJ$167,9,0)),"",VLOOKUP($AV8,申込一覧表!$AB$5:$AJ$167,9,0))</f>
        <v/>
      </c>
      <c r="BB8">
        <f t="shared" si="27"/>
        <v>0</v>
      </c>
      <c r="BC8">
        <f t="shared" si="27"/>
        <v>0</v>
      </c>
      <c r="BD8">
        <f t="shared" si="27"/>
        <v>0</v>
      </c>
      <c r="BE8">
        <f t="shared" si="27"/>
        <v>0</v>
      </c>
      <c r="BF8">
        <f t="shared" si="27"/>
        <v>0</v>
      </c>
      <c r="BG8">
        <f t="shared" si="27"/>
        <v>0</v>
      </c>
      <c r="BH8">
        <f t="shared" si="27"/>
        <v>0</v>
      </c>
      <c r="BI8">
        <f t="shared" si="27"/>
        <v>0</v>
      </c>
      <c r="BJ8">
        <f t="shared" si="27"/>
        <v>0</v>
      </c>
      <c r="BK8">
        <f t="shared" si="27"/>
        <v>0</v>
      </c>
      <c r="BL8">
        <f t="shared" si="27"/>
        <v>0</v>
      </c>
      <c r="BM8">
        <f t="shared" si="27"/>
        <v>0</v>
      </c>
    </row>
    <row r="9" spans="1:66" ht="14.25" customHeight="1">
      <c r="A9" s="14" t="str">
        <f t="shared" si="15"/>
        <v/>
      </c>
      <c r="B9" s="14" t="str">
        <f t="shared" si="0"/>
        <v/>
      </c>
      <c r="C9" s="17" t="str">
        <f t="shared" si="28"/>
        <v/>
      </c>
      <c r="D9" s="63"/>
      <c r="E9" s="64"/>
      <c r="F9" s="63"/>
      <c r="G9" s="63"/>
      <c r="H9" s="63"/>
      <c r="I9" s="63"/>
      <c r="J9" s="27" t="str">
        <f t="shared" si="16"/>
        <v/>
      </c>
      <c r="K9" s="17" t="str">
        <f t="shared" si="17"/>
        <v/>
      </c>
      <c r="L9" s="17" t="str">
        <f t="shared" si="1"/>
        <v>999:99.99</v>
      </c>
      <c r="N9" s="16" t="str">
        <f t="shared" si="18"/>
        <v/>
      </c>
      <c r="O9" s="16" t="str">
        <f t="shared" si="2"/>
        <v/>
      </c>
      <c r="P9" s="16" t="str">
        <f t="shared" si="3"/>
        <v/>
      </c>
      <c r="Q9" s="16" t="str">
        <f t="shared" si="4"/>
        <v/>
      </c>
      <c r="R9" s="16">
        <f t="shared" si="5"/>
        <v>0</v>
      </c>
      <c r="S9" s="16">
        <f t="shared" si="6"/>
        <v>0</v>
      </c>
      <c r="T9" s="16">
        <f t="shared" si="7"/>
        <v>0</v>
      </c>
      <c r="U9" s="16">
        <f t="shared" si="8"/>
        <v>0</v>
      </c>
      <c r="V9" s="16">
        <f t="shared" si="9"/>
        <v>0</v>
      </c>
      <c r="W9" s="16">
        <f t="shared" si="19"/>
        <v>0</v>
      </c>
      <c r="X9" s="16">
        <f t="shared" si="20"/>
        <v>0</v>
      </c>
      <c r="Y9" s="16">
        <f t="shared" si="21"/>
        <v>0</v>
      </c>
      <c r="Z9" s="16">
        <f t="shared" si="22"/>
        <v>0</v>
      </c>
      <c r="AA9" s="16">
        <f t="shared" si="10"/>
        <v>0</v>
      </c>
      <c r="AB9" s="62" t="str">
        <f t="shared" ref="AB9:AB65" si="30">IF(F9="","",$N9&amp;F9)</f>
        <v/>
      </c>
      <c r="AC9" s="62" t="str">
        <f t="shared" ref="AC9:AC65" si="31">IF(G9="","",$N9&amp;G9)</f>
        <v/>
      </c>
      <c r="AD9" s="62" t="str">
        <f t="shared" ref="AD9:AD65" si="32">IF(H9="","",$N9&amp;H9)</f>
        <v/>
      </c>
      <c r="AE9" s="62" t="str">
        <f t="shared" ref="AE9:AE65" si="33">IF(I9="","",$N9&amp;I9)</f>
        <v/>
      </c>
      <c r="AF9" s="62">
        <f t="shared" si="12"/>
        <v>0</v>
      </c>
      <c r="AG9" s="62">
        <f t="shared" si="12"/>
        <v>0</v>
      </c>
      <c r="AH9" s="62">
        <f t="shared" si="12"/>
        <v>0</v>
      </c>
      <c r="AI9" s="62">
        <f t="shared" si="12"/>
        <v>0</v>
      </c>
      <c r="AJ9" s="62">
        <f t="shared" si="13"/>
        <v>0</v>
      </c>
      <c r="AK9" s="62" t="str">
        <f t="shared" si="29"/>
        <v/>
      </c>
      <c r="AL9" s="16">
        <f t="shared" si="14"/>
        <v>0</v>
      </c>
      <c r="AM9" s="16" t="str">
        <f t="shared" si="23"/>
        <v/>
      </c>
      <c r="AN9" s="16" t="str">
        <f t="shared" si="24"/>
        <v/>
      </c>
      <c r="AO9" s="16" t="str">
        <f t="shared" si="25"/>
        <v/>
      </c>
      <c r="AP9" s="16" t="str">
        <f t="shared" si="26"/>
        <v/>
      </c>
      <c r="AV9">
        <v>3</v>
      </c>
      <c r="AW9" t="str">
        <f>IF(ISERROR(VLOOKUP($AV9,申込一覧表!$AB$5:$AH$167,2,0)),"",VLOOKUP($AV9,申込一覧表!$AB$5:$AH$167,2,0))</f>
        <v/>
      </c>
      <c r="AX9" t="str">
        <f>IF(ISERROR(VLOOKUP($AV9,申込一覧表!$AB$5:$AH$167,7,0)),"",VLOOKUP($AV9,申込一覧表!$AB$5:$AH$167,7,0))</f>
        <v/>
      </c>
      <c r="AY9" t="str">
        <f>IF(ISERROR(VLOOKUP($AV9,申込一覧表!$AB$5:$AI$167,8,0)),"",VLOOKUP($AV9,申込一覧表!$AB$5:$AI$167,8,0))</f>
        <v/>
      </c>
      <c r="AZ9" t="str">
        <f>IF(ISERROR(VLOOKUP($AV9,申込一覧表!$AB$5:$AH$167,5,0)),"",VLOOKUP($AV9,申込一覧表!$AB$5:$AH$167,5,0))</f>
        <v/>
      </c>
      <c r="BA9" t="str">
        <f>IF(ISERROR(VLOOKUP($AV9,申込一覧表!$AB$5:$AJ$167,9,0)),"",VLOOKUP($AV9,申込一覧表!$AB$5:$AJ$167,9,0))</f>
        <v/>
      </c>
      <c r="BB9">
        <f t="shared" si="27"/>
        <v>0</v>
      </c>
      <c r="BC9">
        <f t="shared" si="27"/>
        <v>0</v>
      </c>
      <c r="BD9">
        <f t="shared" si="27"/>
        <v>0</v>
      </c>
      <c r="BE9">
        <f t="shared" si="27"/>
        <v>0</v>
      </c>
      <c r="BF9">
        <f t="shared" si="27"/>
        <v>0</v>
      </c>
      <c r="BG9">
        <f t="shared" si="27"/>
        <v>0</v>
      </c>
      <c r="BH9">
        <f t="shared" si="27"/>
        <v>0</v>
      </c>
      <c r="BI9">
        <f t="shared" si="27"/>
        <v>0</v>
      </c>
      <c r="BJ9">
        <f t="shared" si="27"/>
        <v>0</v>
      </c>
      <c r="BK9">
        <f t="shared" si="27"/>
        <v>0</v>
      </c>
      <c r="BL9">
        <f t="shared" si="27"/>
        <v>0</v>
      </c>
      <c r="BM9">
        <f t="shared" si="27"/>
        <v>0</v>
      </c>
    </row>
    <row r="10" spans="1:66" ht="14.25" customHeight="1">
      <c r="A10" s="14" t="str">
        <f t="shared" si="15"/>
        <v/>
      </c>
      <c r="B10" s="14" t="str">
        <f t="shared" si="0"/>
        <v/>
      </c>
      <c r="C10" s="17" t="str">
        <f t="shared" si="28"/>
        <v/>
      </c>
      <c r="D10" s="63"/>
      <c r="E10" s="64"/>
      <c r="F10" s="63"/>
      <c r="G10" s="63"/>
      <c r="H10" s="63"/>
      <c r="I10" s="63"/>
      <c r="J10" s="27" t="str">
        <f t="shared" si="16"/>
        <v/>
      </c>
      <c r="K10" s="17" t="str">
        <f t="shared" si="17"/>
        <v/>
      </c>
      <c r="L10" s="17" t="str">
        <f t="shared" si="1"/>
        <v>999:99.99</v>
      </c>
      <c r="N10" s="16" t="str">
        <f t="shared" si="18"/>
        <v/>
      </c>
      <c r="O10" s="16" t="str">
        <f t="shared" si="2"/>
        <v/>
      </c>
      <c r="P10" s="16" t="str">
        <f t="shared" si="3"/>
        <v/>
      </c>
      <c r="Q10" s="16" t="str">
        <f t="shared" si="4"/>
        <v/>
      </c>
      <c r="R10" s="16">
        <f t="shared" si="5"/>
        <v>0</v>
      </c>
      <c r="S10" s="16">
        <f t="shared" si="6"/>
        <v>0</v>
      </c>
      <c r="T10" s="16">
        <f t="shared" si="7"/>
        <v>0</v>
      </c>
      <c r="U10" s="16">
        <f t="shared" si="8"/>
        <v>0</v>
      </c>
      <c r="V10" s="16">
        <f t="shared" si="9"/>
        <v>0</v>
      </c>
      <c r="W10" s="16">
        <f t="shared" si="19"/>
        <v>0</v>
      </c>
      <c r="X10" s="16">
        <f t="shared" si="20"/>
        <v>0</v>
      </c>
      <c r="Y10" s="16">
        <f t="shared" si="21"/>
        <v>0</v>
      </c>
      <c r="Z10" s="16">
        <f t="shared" si="22"/>
        <v>0</v>
      </c>
      <c r="AA10" s="16">
        <f t="shared" si="10"/>
        <v>0</v>
      </c>
      <c r="AB10" s="62" t="str">
        <f t="shared" si="30"/>
        <v/>
      </c>
      <c r="AC10" s="62" t="str">
        <f t="shared" si="31"/>
        <v/>
      </c>
      <c r="AD10" s="62" t="str">
        <f t="shared" si="32"/>
        <v/>
      </c>
      <c r="AE10" s="62" t="str">
        <f t="shared" si="33"/>
        <v/>
      </c>
      <c r="AF10" s="62">
        <f t="shared" si="12"/>
        <v>0</v>
      </c>
      <c r="AG10" s="62">
        <f t="shared" si="12"/>
        <v>0</v>
      </c>
      <c r="AH10" s="62">
        <f t="shared" si="12"/>
        <v>0</v>
      </c>
      <c r="AI10" s="62">
        <f t="shared" si="12"/>
        <v>0</v>
      </c>
      <c r="AJ10" s="62">
        <f t="shared" si="13"/>
        <v>0</v>
      </c>
      <c r="AK10" s="62" t="str">
        <f t="shared" si="29"/>
        <v/>
      </c>
      <c r="AL10" s="16">
        <f t="shared" si="14"/>
        <v>0</v>
      </c>
      <c r="AM10" s="16" t="str">
        <f t="shared" si="23"/>
        <v/>
      </c>
      <c r="AN10" s="16" t="str">
        <f t="shared" si="24"/>
        <v/>
      </c>
      <c r="AO10" s="16" t="str">
        <f t="shared" si="25"/>
        <v/>
      </c>
      <c r="AP10" s="16" t="str">
        <f t="shared" si="26"/>
        <v/>
      </c>
      <c r="AV10">
        <v>4</v>
      </c>
      <c r="AW10" t="str">
        <f>IF(ISERROR(VLOOKUP($AV10,申込一覧表!$AB$5:$AH$167,2,0)),"",VLOOKUP($AV10,申込一覧表!$AB$5:$AH$167,2,0))</f>
        <v/>
      </c>
      <c r="AX10" t="str">
        <f>IF(ISERROR(VLOOKUP($AV10,申込一覧表!$AB$5:$AH$167,7,0)),"",VLOOKUP($AV10,申込一覧表!$AB$5:$AH$167,7,0))</f>
        <v/>
      </c>
      <c r="AY10" t="str">
        <f>IF(ISERROR(VLOOKUP($AV10,申込一覧表!$AB$5:$AI$167,8,0)),"",VLOOKUP($AV10,申込一覧表!$AB$5:$AI$167,8,0))</f>
        <v/>
      </c>
      <c r="AZ10" t="str">
        <f>IF(ISERROR(VLOOKUP($AV10,申込一覧表!$AB$5:$AH$167,5,0)),"",VLOOKUP($AV10,申込一覧表!$AB$5:$AH$167,5,0))</f>
        <v/>
      </c>
      <c r="BA10" t="str">
        <f>IF(ISERROR(VLOOKUP($AV10,申込一覧表!$AB$5:$AJ$167,9,0)),"",VLOOKUP($AV10,申込一覧表!$AB$5:$AJ$167,9,0))</f>
        <v/>
      </c>
      <c r="BB10">
        <f t="shared" si="27"/>
        <v>0</v>
      </c>
      <c r="BC10">
        <f t="shared" si="27"/>
        <v>0</v>
      </c>
      <c r="BD10">
        <f t="shared" si="27"/>
        <v>0</v>
      </c>
      <c r="BE10">
        <f t="shared" si="27"/>
        <v>0</v>
      </c>
      <c r="BF10">
        <f t="shared" si="27"/>
        <v>0</v>
      </c>
      <c r="BG10">
        <f t="shared" si="27"/>
        <v>0</v>
      </c>
      <c r="BH10">
        <f t="shared" si="27"/>
        <v>0</v>
      </c>
      <c r="BI10">
        <f t="shared" si="27"/>
        <v>0</v>
      </c>
      <c r="BJ10">
        <f t="shared" si="27"/>
        <v>0</v>
      </c>
      <c r="BK10">
        <f t="shared" si="27"/>
        <v>0</v>
      </c>
      <c r="BL10">
        <f t="shared" si="27"/>
        <v>0</v>
      </c>
      <c r="BM10">
        <f t="shared" si="27"/>
        <v>0</v>
      </c>
    </row>
    <row r="11" spans="1:66" ht="14.25" customHeight="1">
      <c r="A11" s="14" t="str">
        <f t="shared" si="15"/>
        <v/>
      </c>
      <c r="B11" s="14" t="str">
        <f t="shared" si="0"/>
        <v/>
      </c>
      <c r="C11" s="17" t="str">
        <f t="shared" si="28"/>
        <v/>
      </c>
      <c r="D11" s="63"/>
      <c r="E11" s="64"/>
      <c r="F11" s="63"/>
      <c r="G11" s="63"/>
      <c r="H11" s="63"/>
      <c r="I11" s="63"/>
      <c r="J11" s="27" t="str">
        <f t="shared" si="16"/>
        <v/>
      </c>
      <c r="K11" s="17" t="str">
        <f t="shared" si="17"/>
        <v/>
      </c>
      <c r="L11" s="17" t="str">
        <f t="shared" si="1"/>
        <v>999:99.99</v>
      </c>
      <c r="N11" s="16" t="str">
        <f t="shared" si="18"/>
        <v/>
      </c>
      <c r="O11" s="16" t="str">
        <f t="shared" si="2"/>
        <v/>
      </c>
      <c r="P11" s="16" t="str">
        <f t="shared" si="3"/>
        <v/>
      </c>
      <c r="Q11" s="16" t="str">
        <f t="shared" si="4"/>
        <v/>
      </c>
      <c r="R11" s="16">
        <f t="shared" si="5"/>
        <v>0</v>
      </c>
      <c r="S11" s="16">
        <f t="shared" si="6"/>
        <v>0</v>
      </c>
      <c r="T11" s="16">
        <f t="shared" si="7"/>
        <v>0</v>
      </c>
      <c r="U11" s="16">
        <f t="shared" si="8"/>
        <v>0</v>
      </c>
      <c r="V11" s="16">
        <f t="shared" si="9"/>
        <v>0</v>
      </c>
      <c r="W11" s="16">
        <f t="shared" si="19"/>
        <v>0</v>
      </c>
      <c r="X11" s="16">
        <f t="shared" si="20"/>
        <v>0</v>
      </c>
      <c r="Y11" s="16">
        <f t="shared" si="21"/>
        <v>0</v>
      </c>
      <c r="Z11" s="16">
        <f t="shared" si="22"/>
        <v>0</v>
      </c>
      <c r="AA11" s="16">
        <f t="shared" si="10"/>
        <v>0</v>
      </c>
      <c r="AB11" s="62" t="str">
        <f t="shared" si="30"/>
        <v/>
      </c>
      <c r="AC11" s="62" t="str">
        <f t="shared" si="31"/>
        <v/>
      </c>
      <c r="AD11" s="62" t="str">
        <f t="shared" si="32"/>
        <v/>
      </c>
      <c r="AE11" s="62" t="str">
        <f t="shared" si="33"/>
        <v/>
      </c>
      <c r="AF11" s="62">
        <f t="shared" si="12"/>
        <v>0</v>
      </c>
      <c r="AG11" s="62">
        <f t="shared" si="12"/>
        <v>0</v>
      </c>
      <c r="AH11" s="62">
        <f t="shared" si="12"/>
        <v>0</v>
      </c>
      <c r="AI11" s="62">
        <f t="shared" si="12"/>
        <v>0</v>
      </c>
      <c r="AJ11" s="62">
        <f t="shared" si="13"/>
        <v>0</v>
      </c>
      <c r="AK11" s="62" t="str">
        <f t="shared" si="29"/>
        <v/>
      </c>
      <c r="AL11" s="16">
        <f t="shared" si="14"/>
        <v>0</v>
      </c>
      <c r="AM11" s="16" t="str">
        <f t="shared" si="23"/>
        <v/>
      </c>
      <c r="AN11" s="16" t="str">
        <f t="shared" si="24"/>
        <v/>
      </c>
      <c r="AO11" s="16" t="str">
        <f t="shared" si="25"/>
        <v/>
      </c>
      <c r="AP11" s="16" t="str">
        <f t="shared" si="26"/>
        <v/>
      </c>
      <c r="AV11">
        <v>5</v>
      </c>
      <c r="AW11" t="str">
        <f>IF(ISERROR(VLOOKUP($AV11,申込一覧表!$AB$5:$AH$167,2,0)),"",VLOOKUP($AV11,申込一覧表!$AB$5:$AH$167,2,0))</f>
        <v/>
      </c>
      <c r="AX11" t="str">
        <f>IF(ISERROR(VLOOKUP($AV11,申込一覧表!$AB$5:$AH$167,7,0)),"",VLOOKUP($AV11,申込一覧表!$AB$5:$AH$167,7,0))</f>
        <v/>
      </c>
      <c r="AY11" t="str">
        <f>IF(ISERROR(VLOOKUP($AV11,申込一覧表!$AB$5:$AI$167,8,0)),"",VLOOKUP($AV11,申込一覧表!$AB$5:$AI$167,8,0))</f>
        <v/>
      </c>
      <c r="AZ11" t="str">
        <f>IF(ISERROR(VLOOKUP($AV11,申込一覧表!$AB$5:$AH$167,5,0)),"",VLOOKUP($AV11,申込一覧表!$AB$5:$AH$167,5,0))</f>
        <v/>
      </c>
      <c r="BA11" t="str">
        <f>IF(ISERROR(VLOOKUP($AV11,申込一覧表!$AB$5:$AJ$167,9,0)),"",VLOOKUP($AV11,申込一覧表!$AB$5:$AJ$167,9,0))</f>
        <v/>
      </c>
      <c r="BB11">
        <f t="shared" si="27"/>
        <v>0</v>
      </c>
      <c r="BC11">
        <f t="shared" si="27"/>
        <v>0</v>
      </c>
      <c r="BD11">
        <f t="shared" si="27"/>
        <v>0</v>
      </c>
      <c r="BE11">
        <f t="shared" si="27"/>
        <v>0</v>
      </c>
      <c r="BF11">
        <f t="shared" si="27"/>
        <v>0</v>
      </c>
      <c r="BG11">
        <f t="shared" si="27"/>
        <v>0</v>
      </c>
      <c r="BH11">
        <f t="shared" si="27"/>
        <v>0</v>
      </c>
      <c r="BI11">
        <f t="shared" si="27"/>
        <v>0</v>
      </c>
      <c r="BJ11">
        <f t="shared" si="27"/>
        <v>0</v>
      </c>
      <c r="BK11">
        <f t="shared" si="27"/>
        <v>0</v>
      </c>
      <c r="BL11">
        <f t="shared" si="27"/>
        <v>0</v>
      </c>
      <c r="BM11">
        <f t="shared" si="27"/>
        <v>0</v>
      </c>
    </row>
    <row r="12" spans="1:66" ht="14.25" customHeight="1">
      <c r="A12" s="14" t="str">
        <f t="shared" si="15"/>
        <v/>
      </c>
      <c r="B12" s="14" t="str">
        <f t="shared" si="0"/>
        <v/>
      </c>
      <c r="C12" s="17" t="str">
        <f t="shared" si="28"/>
        <v/>
      </c>
      <c r="D12" s="63"/>
      <c r="E12" s="64"/>
      <c r="F12" s="63"/>
      <c r="G12" s="63"/>
      <c r="H12" s="63"/>
      <c r="I12" s="63"/>
      <c r="J12" s="27" t="str">
        <f t="shared" si="16"/>
        <v/>
      </c>
      <c r="K12" s="17" t="str">
        <f t="shared" si="17"/>
        <v/>
      </c>
      <c r="L12" s="17" t="str">
        <f t="shared" si="1"/>
        <v>999:99.99</v>
      </c>
      <c r="N12" s="16" t="str">
        <f t="shared" si="18"/>
        <v/>
      </c>
      <c r="O12" s="16" t="str">
        <f t="shared" si="2"/>
        <v/>
      </c>
      <c r="P12" s="16" t="str">
        <f t="shared" si="3"/>
        <v/>
      </c>
      <c r="Q12" s="16" t="str">
        <f t="shared" si="4"/>
        <v/>
      </c>
      <c r="R12" s="16">
        <f t="shared" si="5"/>
        <v>0</v>
      </c>
      <c r="S12" s="16">
        <f t="shared" si="6"/>
        <v>0</v>
      </c>
      <c r="T12" s="16">
        <f t="shared" si="7"/>
        <v>0</v>
      </c>
      <c r="U12" s="16">
        <f t="shared" si="8"/>
        <v>0</v>
      </c>
      <c r="V12" s="16">
        <f t="shared" si="9"/>
        <v>0</v>
      </c>
      <c r="W12" s="16">
        <f t="shared" si="19"/>
        <v>0</v>
      </c>
      <c r="X12" s="16">
        <f t="shared" si="20"/>
        <v>0</v>
      </c>
      <c r="Y12" s="16">
        <f t="shared" si="21"/>
        <v>0</v>
      </c>
      <c r="Z12" s="16">
        <f t="shared" si="22"/>
        <v>0</v>
      </c>
      <c r="AA12" s="16">
        <f t="shared" si="10"/>
        <v>0</v>
      </c>
      <c r="AB12" s="62" t="str">
        <f t="shared" si="30"/>
        <v/>
      </c>
      <c r="AC12" s="62" t="str">
        <f t="shared" si="31"/>
        <v/>
      </c>
      <c r="AD12" s="62" t="str">
        <f t="shared" si="32"/>
        <v/>
      </c>
      <c r="AE12" s="62" t="str">
        <f t="shared" si="33"/>
        <v/>
      </c>
      <c r="AF12" s="62">
        <f t="shared" ref="AF12:AF65" si="34">IF(F12="",0,VLOOKUP(F12,$AW$7:$BM$126,$N12+5,0))</f>
        <v>0</v>
      </c>
      <c r="AG12" s="62">
        <f t="shared" ref="AG12:AG65" si="35">IF(G12="",0,VLOOKUP(G12,$AW$7:$BM$126,$N12+5,0))</f>
        <v>0</v>
      </c>
      <c r="AH12" s="62">
        <f t="shared" ref="AH12:AH65" si="36">IF(H12="",0,VLOOKUP(H12,$AW$7:$BM$126,$N12+5,0))</f>
        <v>0</v>
      </c>
      <c r="AI12" s="62">
        <f t="shared" ref="AI12:AI65" si="37">IF(I12="",0,VLOOKUP(I12,$AW$7:$BM$126,$N12+5,0))</f>
        <v>0</v>
      </c>
      <c r="AJ12" s="62">
        <f t="shared" si="13"/>
        <v>0</v>
      </c>
      <c r="AK12" s="62" t="str">
        <f t="shared" si="29"/>
        <v/>
      </c>
      <c r="AL12" s="16">
        <f t="shared" si="14"/>
        <v>0</v>
      </c>
      <c r="AM12" s="16" t="str">
        <f t="shared" si="23"/>
        <v/>
      </c>
      <c r="AN12" s="16" t="str">
        <f t="shared" si="24"/>
        <v/>
      </c>
      <c r="AO12" s="16" t="str">
        <f t="shared" si="25"/>
        <v/>
      </c>
      <c r="AP12" s="16" t="str">
        <f t="shared" si="26"/>
        <v/>
      </c>
      <c r="AV12">
        <v>6</v>
      </c>
      <c r="AW12" t="str">
        <f>IF(ISERROR(VLOOKUP($AV12,申込一覧表!$AB$5:$AH$167,2,0)),"",VLOOKUP($AV12,申込一覧表!$AB$5:$AH$167,2,0))</f>
        <v/>
      </c>
      <c r="AX12" t="str">
        <f>IF(ISERROR(VLOOKUP($AV12,申込一覧表!$AB$5:$AH$167,7,0)),"",VLOOKUP($AV12,申込一覧表!$AB$5:$AH$167,7,0))</f>
        <v/>
      </c>
      <c r="AY12" t="str">
        <f>IF(ISERROR(VLOOKUP($AV12,申込一覧表!$AB$5:$AI$167,8,0)),"",VLOOKUP($AV12,申込一覧表!$AB$5:$AI$167,8,0))</f>
        <v/>
      </c>
      <c r="AZ12" t="str">
        <f>IF(ISERROR(VLOOKUP($AV12,申込一覧表!$AB$5:$AH$167,5,0)),"",VLOOKUP($AV12,申込一覧表!$AB$5:$AH$167,5,0))</f>
        <v/>
      </c>
      <c r="BA12" t="str">
        <f>IF(ISERROR(VLOOKUP($AV12,申込一覧表!$AB$5:$AJ$167,9,0)),"",VLOOKUP($AV12,申込一覧表!$AB$5:$AJ$167,9,0))</f>
        <v/>
      </c>
      <c r="BB12">
        <f t="shared" si="27"/>
        <v>0</v>
      </c>
      <c r="BC12">
        <f t="shared" si="27"/>
        <v>0</v>
      </c>
      <c r="BD12">
        <f t="shared" si="27"/>
        <v>0</v>
      </c>
      <c r="BE12">
        <f t="shared" si="27"/>
        <v>0</v>
      </c>
      <c r="BF12">
        <f t="shared" si="27"/>
        <v>0</v>
      </c>
      <c r="BG12">
        <f t="shared" si="27"/>
        <v>0</v>
      </c>
      <c r="BH12">
        <f t="shared" si="27"/>
        <v>0</v>
      </c>
      <c r="BI12">
        <f t="shared" si="27"/>
        <v>0</v>
      </c>
      <c r="BJ12">
        <f t="shared" si="27"/>
        <v>0</v>
      </c>
      <c r="BK12">
        <f t="shared" si="27"/>
        <v>0</v>
      </c>
      <c r="BL12">
        <f t="shared" si="27"/>
        <v>0</v>
      </c>
      <c r="BM12">
        <f t="shared" si="27"/>
        <v>0</v>
      </c>
    </row>
    <row r="13" spans="1:66" s="15" customFormat="1" ht="14.25" customHeight="1">
      <c r="A13" s="14" t="str">
        <f t="shared" si="15"/>
        <v/>
      </c>
      <c r="B13" s="14" t="str">
        <f t="shared" si="0"/>
        <v/>
      </c>
      <c r="C13" s="17" t="str">
        <f t="shared" si="28"/>
        <v/>
      </c>
      <c r="D13" s="63"/>
      <c r="E13" s="64"/>
      <c r="F13" s="63"/>
      <c r="G13" s="63"/>
      <c r="H13" s="63"/>
      <c r="I13" s="63"/>
      <c r="J13" s="27" t="str">
        <f t="shared" si="16"/>
        <v/>
      </c>
      <c r="K13" s="17" t="str">
        <f t="shared" si="17"/>
        <v/>
      </c>
      <c r="L13" s="17" t="str">
        <f t="shared" si="1"/>
        <v>999:99.99</v>
      </c>
      <c r="N13" s="16" t="str">
        <f t="shared" si="18"/>
        <v/>
      </c>
      <c r="O13" s="16" t="str">
        <f t="shared" si="2"/>
        <v/>
      </c>
      <c r="P13" s="16" t="str">
        <f t="shared" si="3"/>
        <v/>
      </c>
      <c r="Q13" s="16" t="str">
        <f t="shared" si="4"/>
        <v/>
      </c>
      <c r="R13" s="16">
        <f t="shared" si="5"/>
        <v>0</v>
      </c>
      <c r="S13" s="16">
        <f t="shared" si="6"/>
        <v>0</v>
      </c>
      <c r="T13" s="16">
        <f t="shared" si="7"/>
        <v>0</v>
      </c>
      <c r="U13" s="16">
        <f t="shared" si="8"/>
        <v>0</v>
      </c>
      <c r="V13" s="16">
        <f t="shared" si="9"/>
        <v>0</v>
      </c>
      <c r="W13" s="16">
        <f t="shared" si="19"/>
        <v>0</v>
      </c>
      <c r="X13" s="16">
        <f t="shared" si="20"/>
        <v>0</v>
      </c>
      <c r="Y13" s="16">
        <f t="shared" si="21"/>
        <v>0</v>
      </c>
      <c r="Z13" s="16">
        <f t="shared" si="22"/>
        <v>0</v>
      </c>
      <c r="AA13" s="16">
        <f t="shared" si="10"/>
        <v>0</v>
      </c>
      <c r="AB13" s="62" t="str">
        <f t="shared" si="30"/>
        <v/>
      </c>
      <c r="AC13" s="62" t="str">
        <f t="shared" si="31"/>
        <v/>
      </c>
      <c r="AD13" s="62" t="str">
        <f t="shared" si="32"/>
        <v/>
      </c>
      <c r="AE13" s="62" t="str">
        <f t="shared" si="33"/>
        <v/>
      </c>
      <c r="AF13" s="62">
        <f t="shared" si="34"/>
        <v>0</v>
      </c>
      <c r="AG13" s="62">
        <f t="shared" si="35"/>
        <v>0</v>
      </c>
      <c r="AH13" s="62">
        <f t="shared" si="36"/>
        <v>0</v>
      </c>
      <c r="AI13" s="62">
        <f t="shared" si="37"/>
        <v>0</v>
      </c>
      <c r="AJ13" s="62">
        <f t="shared" si="13"/>
        <v>0</v>
      </c>
      <c r="AK13" s="62" t="str">
        <f t="shared" si="29"/>
        <v/>
      </c>
      <c r="AL13" s="16">
        <f t="shared" si="14"/>
        <v>0</v>
      </c>
      <c r="AM13" s="16" t="str">
        <f t="shared" si="23"/>
        <v/>
      </c>
      <c r="AN13" s="16" t="str">
        <f t="shared" si="24"/>
        <v/>
      </c>
      <c r="AO13" s="16" t="str">
        <f t="shared" si="25"/>
        <v/>
      </c>
      <c r="AP13" s="16" t="str">
        <f t="shared" si="26"/>
        <v/>
      </c>
      <c r="AQ13"/>
      <c r="AR13"/>
      <c r="AS13" s="15" t="s">
        <v>127</v>
      </c>
      <c r="AT13" s="15" t="s">
        <v>126</v>
      </c>
      <c r="AU13" s="15" t="s">
        <v>125</v>
      </c>
      <c r="AV13">
        <v>7</v>
      </c>
      <c r="AW13" t="str">
        <f>IF(ISERROR(VLOOKUP($AV13,申込一覧表!$AB$5:$AH$167,2,0)),"",VLOOKUP($AV13,申込一覧表!$AB$5:$AH$167,2,0))</f>
        <v/>
      </c>
      <c r="AX13" t="str">
        <f>IF(ISERROR(VLOOKUP($AV13,申込一覧表!$AB$5:$AH$167,7,0)),"",VLOOKUP($AV13,申込一覧表!$AB$5:$AH$167,7,0))</f>
        <v/>
      </c>
      <c r="AY13" t="str">
        <f>IF(ISERROR(VLOOKUP($AV13,申込一覧表!$AB$5:$AI$167,8,0)),"",VLOOKUP($AV13,申込一覧表!$AB$5:$AI$167,8,0))</f>
        <v/>
      </c>
      <c r="AZ13" t="str">
        <f>IF(ISERROR(VLOOKUP($AV13,申込一覧表!$AB$5:$AH$167,5,0)),"",VLOOKUP($AV13,申込一覧表!$AB$5:$AH$167,5,0))</f>
        <v/>
      </c>
      <c r="BA13" t="str">
        <f>IF(ISERROR(VLOOKUP($AV13,申込一覧表!$AB$5:$AJ$167,9,0)),"",VLOOKUP($AV13,申込一覧表!$AB$5:$AJ$167,9,0))</f>
        <v/>
      </c>
      <c r="BB13">
        <f t="shared" si="27"/>
        <v>0</v>
      </c>
      <c r="BC13">
        <f t="shared" si="27"/>
        <v>0</v>
      </c>
      <c r="BD13">
        <f t="shared" si="27"/>
        <v>0</v>
      </c>
      <c r="BE13">
        <f t="shared" si="27"/>
        <v>0</v>
      </c>
      <c r="BF13">
        <f t="shared" si="27"/>
        <v>0</v>
      </c>
      <c r="BG13">
        <f t="shared" si="27"/>
        <v>0</v>
      </c>
      <c r="BH13">
        <f t="shared" si="27"/>
        <v>0</v>
      </c>
      <c r="BI13">
        <f t="shared" si="27"/>
        <v>0</v>
      </c>
      <c r="BJ13">
        <f t="shared" si="27"/>
        <v>0</v>
      </c>
      <c r="BK13">
        <f t="shared" si="27"/>
        <v>0</v>
      </c>
      <c r="BL13">
        <f t="shared" si="27"/>
        <v>0</v>
      </c>
      <c r="BM13">
        <f t="shared" si="27"/>
        <v>0</v>
      </c>
      <c r="BN13"/>
    </row>
    <row r="14" spans="1:66" ht="14.25" customHeight="1">
      <c r="A14" s="14" t="str">
        <f t="shared" si="15"/>
        <v/>
      </c>
      <c r="B14" s="14" t="str">
        <f t="shared" si="0"/>
        <v/>
      </c>
      <c r="C14" s="17" t="str">
        <f t="shared" si="28"/>
        <v/>
      </c>
      <c r="D14" s="63"/>
      <c r="E14" s="64"/>
      <c r="F14" s="63"/>
      <c r="G14" s="63"/>
      <c r="H14" s="63"/>
      <c r="I14" s="63"/>
      <c r="J14" s="27" t="str">
        <f t="shared" si="16"/>
        <v/>
      </c>
      <c r="K14" s="17" t="str">
        <f t="shared" si="17"/>
        <v/>
      </c>
      <c r="L14" s="17" t="str">
        <f t="shared" si="1"/>
        <v>999:99.99</v>
      </c>
      <c r="N14" s="16" t="str">
        <f t="shared" si="18"/>
        <v/>
      </c>
      <c r="O14" s="16" t="str">
        <f t="shared" si="2"/>
        <v/>
      </c>
      <c r="P14" s="16" t="str">
        <f t="shared" si="3"/>
        <v/>
      </c>
      <c r="Q14" s="16" t="str">
        <f t="shared" si="4"/>
        <v/>
      </c>
      <c r="R14" s="16">
        <f t="shared" si="5"/>
        <v>0</v>
      </c>
      <c r="S14" s="16">
        <f t="shared" si="6"/>
        <v>0</v>
      </c>
      <c r="T14" s="16">
        <f t="shared" si="7"/>
        <v>0</v>
      </c>
      <c r="U14" s="16">
        <f t="shared" si="8"/>
        <v>0</v>
      </c>
      <c r="V14" s="16">
        <f t="shared" si="9"/>
        <v>0</v>
      </c>
      <c r="W14" s="16">
        <f t="shared" si="19"/>
        <v>0</v>
      </c>
      <c r="X14" s="16">
        <f t="shared" si="20"/>
        <v>0</v>
      </c>
      <c r="Y14" s="16">
        <f t="shared" si="21"/>
        <v>0</v>
      </c>
      <c r="Z14" s="16">
        <f t="shared" si="22"/>
        <v>0</v>
      </c>
      <c r="AA14" s="16">
        <f t="shared" si="10"/>
        <v>0</v>
      </c>
      <c r="AB14" s="62" t="str">
        <f t="shared" si="30"/>
        <v/>
      </c>
      <c r="AC14" s="62" t="str">
        <f t="shared" si="31"/>
        <v/>
      </c>
      <c r="AD14" s="62" t="str">
        <f t="shared" si="32"/>
        <v/>
      </c>
      <c r="AE14" s="62" t="str">
        <f t="shared" si="33"/>
        <v/>
      </c>
      <c r="AF14" s="62">
        <f t="shared" si="34"/>
        <v>0</v>
      </c>
      <c r="AG14" s="62">
        <f t="shared" si="35"/>
        <v>0</v>
      </c>
      <c r="AH14" s="62">
        <f t="shared" si="36"/>
        <v>0</v>
      </c>
      <c r="AI14" s="62">
        <f t="shared" si="37"/>
        <v>0</v>
      </c>
      <c r="AJ14" s="62">
        <f t="shared" si="13"/>
        <v>0</v>
      </c>
      <c r="AK14" s="62" t="str">
        <f t="shared" si="29"/>
        <v/>
      </c>
      <c r="AL14" s="16">
        <f t="shared" si="14"/>
        <v>0</v>
      </c>
      <c r="AM14" s="16" t="str">
        <f t="shared" si="23"/>
        <v/>
      </c>
      <c r="AN14" s="16" t="str">
        <f t="shared" si="24"/>
        <v/>
      </c>
      <c r="AO14" s="16" t="str">
        <f t="shared" si="25"/>
        <v/>
      </c>
      <c r="AP14" s="16" t="str">
        <f t="shared" si="26"/>
        <v/>
      </c>
      <c r="AR14" t="s">
        <v>168</v>
      </c>
      <c r="AS14">
        <v>1</v>
      </c>
      <c r="AT14">
        <v>25</v>
      </c>
      <c r="AU14">
        <f t="shared" ref="AU14:AU25" si="38">COUNTIF($N$6:$N$65,AS14)</f>
        <v>0</v>
      </c>
      <c r="AV14">
        <v>8</v>
      </c>
      <c r="AW14" t="str">
        <f>IF(ISERROR(VLOOKUP($AV14,申込一覧表!$AB$5:$AH$167,2,0)),"",VLOOKUP($AV14,申込一覧表!$AB$5:$AH$167,2,0))</f>
        <v/>
      </c>
      <c r="AX14" t="str">
        <f>IF(ISERROR(VLOOKUP($AV14,申込一覧表!$AB$5:$AH$167,7,0)),"",VLOOKUP($AV14,申込一覧表!$AB$5:$AH$167,7,0))</f>
        <v/>
      </c>
      <c r="AY14" t="str">
        <f>IF(ISERROR(VLOOKUP($AV14,申込一覧表!$AB$5:$AI$167,8,0)),"",VLOOKUP($AV14,申込一覧表!$AB$5:$AI$167,8,0))</f>
        <v/>
      </c>
      <c r="AZ14" t="str">
        <f>IF(ISERROR(VLOOKUP($AV14,申込一覧表!$AB$5:$AH$167,5,0)),"",VLOOKUP($AV14,申込一覧表!$AB$5:$AH$167,5,0))</f>
        <v/>
      </c>
      <c r="BA14" t="str">
        <f>IF(ISERROR(VLOOKUP($AV14,申込一覧表!$AB$5:$AJ$167,9,0)),"",VLOOKUP($AV14,申込一覧表!$AB$5:$AJ$167,9,0))</f>
        <v/>
      </c>
      <c r="BB14">
        <f t="shared" si="27"/>
        <v>0</v>
      </c>
      <c r="BC14">
        <f t="shared" si="27"/>
        <v>0</v>
      </c>
      <c r="BD14">
        <f t="shared" si="27"/>
        <v>0</v>
      </c>
      <c r="BE14">
        <f t="shared" si="27"/>
        <v>0</v>
      </c>
      <c r="BF14">
        <f t="shared" si="27"/>
        <v>0</v>
      </c>
      <c r="BG14">
        <f t="shared" si="27"/>
        <v>0</v>
      </c>
      <c r="BH14">
        <f t="shared" si="27"/>
        <v>0</v>
      </c>
      <c r="BI14">
        <f t="shared" si="27"/>
        <v>0</v>
      </c>
      <c r="BJ14">
        <f t="shared" si="27"/>
        <v>0</v>
      </c>
      <c r="BK14">
        <f t="shared" si="27"/>
        <v>0</v>
      </c>
      <c r="BL14">
        <f t="shared" si="27"/>
        <v>0</v>
      </c>
      <c r="BM14">
        <f t="shared" si="27"/>
        <v>0</v>
      </c>
    </row>
    <row r="15" spans="1:66" ht="14.25" customHeight="1">
      <c r="A15" s="14" t="str">
        <f t="shared" si="15"/>
        <v/>
      </c>
      <c r="B15" s="14" t="str">
        <f t="shared" si="0"/>
        <v/>
      </c>
      <c r="C15" s="17" t="str">
        <f t="shared" si="28"/>
        <v/>
      </c>
      <c r="D15" s="63"/>
      <c r="E15" s="64"/>
      <c r="F15" s="63"/>
      <c r="G15" s="63"/>
      <c r="H15" s="63"/>
      <c r="I15" s="63"/>
      <c r="J15" s="27" t="str">
        <f t="shared" si="16"/>
        <v/>
      </c>
      <c r="K15" s="17" t="str">
        <f t="shared" si="17"/>
        <v/>
      </c>
      <c r="L15" s="17" t="str">
        <f t="shared" si="1"/>
        <v>999:99.99</v>
      </c>
      <c r="N15" s="16" t="str">
        <f t="shared" si="18"/>
        <v/>
      </c>
      <c r="O15" s="16" t="str">
        <f t="shared" si="2"/>
        <v/>
      </c>
      <c r="P15" s="16" t="str">
        <f t="shared" si="3"/>
        <v/>
      </c>
      <c r="Q15" s="16" t="str">
        <f t="shared" si="4"/>
        <v/>
      </c>
      <c r="R15" s="16">
        <f t="shared" si="5"/>
        <v>0</v>
      </c>
      <c r="S15" s="16">
        <f t="shared" si="6"/>
        <v>0</v>
      </c>
      <c r="T15" s="16">
        <f t="shared" si="7"/>
        <v>0</v>
      </c>
      <c r="U15" s="16">
        <f t="shared" si="8"/>
        <v>0</v>
      </c>
      <c r="V15" s="16">
        <f t="shared" si="9"/>
        <v>0</v>
      </c>
      <c r="W15" s="16">
        <f t="shared" si="19"/>
        <v>0</v>
      </c>
      <c r="X15" s="16">
        <f t="shared" si="20"/>
        <v>0</v>
      </c>
      <c r="Y15" s="16">
        <f t="shared" si="21"/>
        <v>0</v>
      </c>
      <c r="Z15" s="16">
        <f t="shared" si="22"/>
        <v>0</v>
      </c>
      <c r="AA15" s="16">
        <f t="shared" si="10"/>
        <v>0</v>
      </c>
      <c r="AB15" s="62" t="str">
        <f t="shared" si="30"/>
        <v/>
      </c>
      <c r="AC15" s="62" t="str">
        <f t="shared" si="31"/>
        <v/>
      </c>
      <c r="AD15" s="62" t="str">
        <f t="shared" si="32"/>
        <v/>
      </c>
      <c r="AE15" s="62" t="str">
        <f t="shared" si="33"/>
        <v/>
      </c>
      <c r="AF15" s="62">
        <f t="shared" si="34"/>
        <v>0</v>
      </c>
      <c r="AG15" s="62">
        <f t="shared" si="35"/>
        <v>0</v>
      </c>
      <c r="AH15" s="62">
        <f t="shared" si="36"/>
        <v>0</v>
      </c>
      <c r="AI15" s="62">
        <f t="shared" si="37"/>
        <v>0</v>
      </c>
      <c r="AJ15" s="62">
        <f t="shared" si="13"/>
        <v>0</v>
      </c>
      <c r="AK15" s="62" t="str">
        <f t="shared" si="29"/>
        <v/>
      </c>
      <c r="AL15" s="16">
        <f t="shared" si="14"/>
        <v>0</v>
      </c>
      <c r="AM15" s="16" t="str">
        <f t="shared" si="23"/>
        <v/>
      </c>
      <c r="AN15" s="16" t="str">
        <f t="shared" si="24"/>
        <v/>
      </c>
      <c r="AO15" s="16" t="str">
        <f t="shared" si="25"/>
        <v/>
      </c>
      <c r="AP15" s="16" t="str">
        <f t="shared" si="26"/>
        <v/>
      </c>
      <c r="AR15" t="s">
        <v>191</v>
      </c>
      <c r="AS15">
        <v>2</v>
      </c>
      <c r="AU15">
        <f t="shared" si="38"/>
        <v>0</v>
      </c>
      <c r="AV15">
        <v>9</v>
      </c>
      <c r="AW15" t="str">
        <f>IF(ISERROR(VLOOKUP($AV15,申込一覧表!$AB$5:$AH$167,2,0)),"",VLOOKUP($AV15,申込一覧表!$AB$5:$AH$167,2,0))</f>
        <v/>
      </c>
      <c r="AX15" t="str">
        <f>IF(ISERROR(VLOOKUP($AV15,申込一覧表!$AB$5:$AH$167,7,0)),"",VLOOKUP($AV15,申込一覧表!$AB$5:$AH$167,7,0))</f>
        <v/>
      </c>
      <c r="AY15" t="str">
        <f>IF(ISERROR(VLOOKUP($AV15,申込一覧表!$AB$5:$AI$167,8,0)),"",VLOOKUP($AV15,申込一覧表!$AB$5:$AI$167,8,0))</f>
        <v/>
      </c>
      <c r="AZ15" t="str">
        <f>IF(ISERROR(VLOOKUP($AV15,申込一覧表!$AB$5:$AH$167,5,0)),"",VLOOKUP($AV15,申込一覧表!$AB$5:$AH$167,5,0))</f>
        <v/>
      </c>
      <c r="BA15" t="str">
        <f>IF(ISERROR(VLOOKUP($AV15,申込一覧表!$AB$5:$AJ$167,9,0)),"",VLOOKUP($AV15,申込一覧表!$AB$5:$AJ$167,9,0))</f>
        <v/>
      </c>
      <c r="BB15">
        <f t="shared" si="27"/>
        <v>0</v>
      </c>
      <c r="BC15">
        <f t="shared" si="27"/>
        <v>0</v>
      </c>
      <c r="BD15">
        <f t="shared" si="27"/>
        <v>0</v>
      </c>
      <c r="BE15">
        <f t="shared" si="27"/>
        <v>0</v>
      </c>
      <c r="BF15">
        <f t="shared" si="27"/>
        <v>0</v>
      </c>
      <c r="BG15">
        <f t="shared" si="27"/>
        <v>0</v>
      </c>
      <c r="BH15">
        <f t="shared" si="27"/>
        <v>0</v>
      </c>
      <c r="BI15">
        <f t="shared" si="27"/>
        <v>0</v>
      </c>
      <c r="BJ15">
        <f t="shared" si="27"/>
        <v>0</v>
      </c>
      <c r="BK15">
        <f t="shared" si="27"/>
        <v>0</v>
      </c>
      <c r="BL15">
        <f t="shared" si="27"/>
        <v>0</v>
      </c>
      <c r="BM15">
        <f t="shared" si="27"/>
        <v>0</v>
      </c>
    </row>
    <row r="16" spans="1:66" ht="14.25" customHeight="1">
      <c r="A16" s="14" t="str">
        <f t="shared" si="15"/>
        <v/>
      </c>
      <c r="B16" s="14" t="str">
        <f t="shared" si="0"/>
        <v/>
      </c>
      <c r="C16" s="17" t="str">
        <f t="shared" si="28"/>
        <v/>
      </c>
      <c r="D16" s="63"/>
      <c r="E16" s="64"/>
      <c r="F16" s="63"/>
      <c r="G16" s="63"/>
      <c r="H16" s="63"/>
      <c r="I16" s="63"/>
      <c r="J16" s="27" t="str">
        <f t="shared" si="16"/>
        <v/>
      </c>
      <c r="K16" s="17" t="str">
        <f t="shared" si="17"/>
        <v/>
      </c>
      <c r="L16" s="17" t="str">
        <f t="shared" si="1"/>
        <v>999:99.99</v>
      </c>
      <c r="N16" s="16" t="str">
        <f t="shared" si="18"/>
        <v/>
      </c>
      <c r="O16" s="16" t="str">
        <f t="shared" si="2"/>
        <v/>
      </c>
      <c r="P16" s="16" t="str">
        <f t="shared" si="3"/>
        <v/>
      </c>
      <c r="Q16" s="16" t="str">
        <f t="shared" si="4"/>
        <v/>
      </c>
      <c r="R16" s="16">
        <f t="shared" si="5"/>
        <v>0</v>
      </c>
      <c r="S16" s="16">
        <f t="shared" si="6"/>
        <v>0</v>
      </c>
      <c r="T16" s="16">
        <f t="shared" si="7"/>
        <v>0</v>
      </c>
      <c r="U16" s="16">
        <f t="shared" si="8"/>
        <v>0</v>
      </c>
      <c r="V16" s="16">
        <f t="shared" si="9"/>
        <v>0</v>
      </c>
      <c r="W16" s="16">
        <f t="shared" si="19"/>
        <v>0</v>
      </c>
      <c r="X16" s="16">
        <f t="shared" si="20"/>
        <v>0</v>
      </c>
      <c r="Y16" s="16">
        <f t="shared" si="21"/>
        <v>0</v>
      </c>
      <c r="Z16" s="16">
        <f t="shared" si="22"/>
        <v>0</v>
      </c>
      <c r="AA16" s="16">
        <f t="shared" si="10"/>
        <v>0</v>
      </c>
      <c r="AB16" s="62" t="str">
        <f t="shared" si="30"/>
        <v/>
      </c>
      <c r="AC16" s="62" t="str">
        <f t="shared" si="31"/>
        <v/>
      </c>
      <c r="AD16" s="62" t="str">
        <f t="shared" si="32"/>
        <v/>
      </c>
      <c r="AE16" s="62" t="str">
        <f t="shared" si="33"/>
        <v/>
      </c>
      <c r="AF16" s="62">
        <f t="shared" si="34"/>
        <v>0</v>
      </c>
      <c r="AG16" s="62">
        <f t="shared" si="35"/>
        <v>0</v>
      </c>
      <c r="AH16" s="62">
        <f t="shared" si="36"/>
        <v>0</v>
      </c>
      <c r="AI16" s="62">
        <f t="shared" si="37"/>
        <v>0</v>
      </c>
      <c r="AJ16" s="62">
        <f t="shared" si="13"/>
        <v>0</v>
      </c>
      <c r="AK16" s="62" t="str">
        <f t="shared" si="29"/>
        <v/>
      </c>
      <c r="AL16" s="16">
        <f t="shared" si="14"/>
        <v>0</v>
      </c>
      <c r="AM16" s="16" t="str">
        <f t="shared" si="23"/>
        <v/>
      </c>
      <c r="AN16" s="16" t="str">
        <f t="shared" si="24"/>
        <v/>
      </c>
      <c r="AO16" s="16" t="str">
        <f t="shared" si="25"/>
        <v/>
      </c>
      <c r="AP16" s="16" t="str">
        <f t="shared" si="26"/>
        <v/>
      </c>
      <c r="AR16" t="s">
        <v>169</v>
      </c>
      <c r="AS16">
        <v>3</v>
      </c>
      <c r="AT16">
        <v>2</v>
      </c>
      <c r="AU16">
        <f t="shared" si="38"/>
        <v>0</v>
      </c>
      <c r="AV16">
        <v>10</v>
      </c>
      <c r="AW16" t="str">
        <f>IF(ISERROR(VLOOKUP($AV16,申込一覧表!$AB$5:$AH$167,2,0)),"",VLOOKUP($AV16,申込一覧表!$AB$5:$AH$167,2,0))</f>
        <v/>
      </c>
      <c r="AX16" t="str">
        <f>IF(ISERROR(VLOOKUP($AV16,申込一覧表!$AB$5:$AH$167,7,0)),"",VLOOKUP($AV16,申込一覧表!$AB$5:$AH$167,7,0))</f>
        <v/>
      </c>
      <c r="AY16" t="str">
        <f>IF(ISERROR(VLOOKUP($AV16,申込一覧表!$AB$5:$AI$167,8,0)),"",VLOOKUP($AV16,申込一覧表!$AB$5:$AI$167,8,0))</f>
        <v/>
      </c>
      <c r="AZ16" t="str">
        <f>IF(ISERROR(VLOOKUP($AV16,申込一覧表!$AB$5:$AH$167,5,0)),"",VLOOKUP($AV16,申込一覧表!$AB$5:$AH$167,5,0))</f>
        <v/>
      </c>
      <c r="BA16" t="str">
        <f>IF(ISERROR(VLOOKUP($AV16,申込一覧表!$AB$5:$AJ$167,9,0)),"",VLOOKUP($AV16,申込一覧表!$AB$5:$AJ$167,9,0))</f>
        <v/>
      </c>
      <c r="BB16">
        <f t="shared" si="27"/>
        <v>0</v>
      </c>
      <c r="BC16">
        <f t="shared" si="27"/>
        <v>0</v>
      </c>
      <c r="BD16">
        <f t="shared" si="27"/>
        <v>0</v>
      </c>
      <c r="BE16">
        <f t="shared" si="27"/>
        <v>0</v>
      </c>
      <c r="BF16">
        <f t="shared" si="27"/>
        <v>0</v>
      </c>
      <c r="BG16">
        <f t="shared" si="27"/>
        <v>0</v>
      </c>
      <c r="BH16">
        <f t="shared" si="27"/>
        <v>0</v>
      </c>
      <c r="BI16">
        <f t="shared" si="27"/>
        <v>0</v>
      </c>
      <c r="BJ16">
        <f t="shared" si="27"/>
        <v>0</v>
      </c>
      <c r="BK16">
        <f t="shared" si="27"/>
        <v>0</v>
      </c>
      <c r="BL16">
        <f t="shared" si="27"/>
        <v>0</v>
      </c>
      <c r="BM16">
        <f t="shared" si="27"/>
        <v>0</v>
      </c>
    </row>
    <row r="17" spans="1:66" ht="14.25" customHeight="1">
      <c r="A17" s="14" t="str">
        <f t="shared" si="15"/>
        <v/>
      </c>
      <c r="B17" s="14" t="str">
        <f t="shared" si="0"/>
        <v/>
      </c>
      <c r="C17" s="17" t="str">
        <f t="shared" si="28"/>
        <v/>
      </c>
      <c r="D17" s="63"/>
      <c r="E17" s="64"/>
      <c r="F17" s="63"/>
      <c r="G17" s="63"/>
      <c r="H17" s="63"/>
      <c r="I17" s="63"/>
      <c r="J17" s="27" t="str">
        <f t="shared" si="16"/>
        <v/>
      </c>
      <c r="K17" s="17" t="str">
        <f t="shared" si="17"/>
        <v/>
      </c>
      <c r="L17" s="17" t="str">
        <f t="shared" si="1"/>
        <v>999:99.99</v>
      </c>
      <c r="N17" s="16" t="str">
        <f t="shared" si="18"/>
        <v/>
      </c>
      <c r="O17" s="16" t="str">
        <f t="shared" si="2"/>
        <v/>
      </c>
      <c r="P17" s="16" t="str">
        <f t="shared" si="3"/>
        <v/>
      </c>
      <c r="Q17" s="16" t="str">
        <f t="shared" si="4"/>
        <v/>
      </c>
      <c r="R17" s="16">
        <f t="shared" si="5"/>
        <v>0</v>
      </c>
      <c r="S17" s="16">
        <f t="shared" si="6"/>
        <v>0</v>
      </c>
      <c r="T17" s="16">
        <f t="shared" si="7"/>
        <v>0</v>
      </c>
      <c r="U17" s="16">
        <f t="shared" si="8"/>
        <v>0</v>
      </c>
      <c r="V17" s="16">
        <f t="shared" si="9"/>
        <v>0</v>
      </c>
      <c r="W17" s="16">
        <f t="shared" si="19"/>
        <v>0</v>
      </c>
      <c r="X17" s="16">
        <f t="shared" si="20"/>
        <v>0</v>
      </c>
      <c r="Y17" s="16">
        <f t="shared" si="21"/>
        <v>0</v>
      </c>
      <c r="Z17" s="16">
        <f t="shared" si="22"/>
        <v>0</v>
      </c>
      <c r="AA17" s="16">
        <f t="shared" si="10"/>
        <v>0</v>
      </c>
      <c r="AB17" s="62" t="str">
        <f t="shared" si="30"/>
        <v/>
      </c>
      <c r="AC17" s="62" t="str">
        <f t="shared" si="31"/>
        <v/>
      </c>
      <c r="AD17" s="62" t="str">
        <f t="shared" si="32"/>
        <v/>
      </c>
      <c r="AE17" s="62" t="str">
        <f t="shared" si="33"/>
        <v/>
      </c>
      <c r="AF17" s="62">
        <f t="shared" si="34"/>
        <v>0</v>
      </c>
      <c r="AG17" s="62">
        <f t="shared" si="35"/>
        <v>0</v>
      </c>
      <c r="AH17" s="62">
        <f t="shared" si="36"/>
        <v>0</v>
      </c>
      <c r="AI17" s="62">
        <f t="shared" si="37"/>
        <v>0</v>
      </c>
      <c r="AJ17" s="62">
        <f t="shared" si="13"/>
        <v>0</v>
      </c>
      <c r="AK17" s="62" t="str">
        <f t="shared" si="29"/>
        <v/>
      </c>
      <c r="AL17" s="16">
        <f t="shared" si="14"/>
        <v>0</v>
      </c>
      <c r="AM17" s="16" t="str">
        <f t="shared" si="23"/>
        <v/>
      </c>
      <c r="AN17" s="16" t="str">
        <f t="shared" si="24"/>
        <v/>
      </c>
      <c r="AO17" s="16" t="str">
        <f t="shared" si="25"/>
        <v/>
      </c>
      <c r="AP17" s="16" t="str">
        <f t="shared" si="26"/>
        <v/>
      </c>
      <c r="AR17" t="s">
        <v>124</v>
      </c>
      <c r="AS17">
        <v>4</v>
      </c>
      <c r="AU17">
        <f t="shared" si="38"/>
        <v>0</v>
      </c>
      <c r="AV17">
        <v>11</v>
      </c>
      <c r="AW17" t="str">
        <f>IF(ISERROR(VLOOKUP($AV17,申込一覧表!$AB$5:$AH$167,2,0)),"",VLOOKUP($AV17,申込一覧表!$AB$5:$AH$167,2,0))</f>
        <v/>
      </c>
      <c r="AX17" t="str">
        <f>IF(ISERROR(VLOOKUP($AV17,申込一覧表!$AB$5:$AH$167,7,0)),"",VLOOKUP($AV17,申込一覧表!$AB$5:$AH$167,7,0))</f>
        <v/>
      </c>
      <c r="AY17" t="str">
        <f>IF(ISERROR(VLOOKUP($AV17,申込一覧表!$AB$5:$AI$167,8,0)),"",VLOOKUP($AV17,申込一覧表!$AB$5:$AI$167,8,0))</f>
        <v/>
      </c>
      <c r="AZ17" t="str">
        <f>IF(ISERROR(VLOOKUP($AV17,申込一覧表!$AB$5:$AH$167,5,0)),"",VLOOKUP($AV17,申込一覧表!$AB$5:$AH$167,5,0))</f>
        <v/>
      </c>
      <c r="BA17" t="str">
        <f>IF(ISERROR(VLOOKUP($AV17,申込一覧表!$AB$5:$AJ$167,9,0)),"",VLOOKUP($AV17,申込一覧表!$AB$5:$AJ$167,9,0))</f>
        <v/>
      </c>
      <c r="BB17">
        <f t="shared" ref="BB17:BM26" si="39">COUNTIF($AB$6:$AE$65,BB$5&amp;$AW17)</f>
        <v>0</v>
      </c>
      <c r="BC17">
        <f t="shared" si="39"/>
        <v>0</v>
      </c>
      <c r="BD17">
        <f t="shared" si="39"/>
        <v>0</v>
      </c>
      <c r="BE17">
        <f t="shared" si="39"/>
        <v>0</v>
      </c>
      <c r="BF17">
        <f t="shared" si="39"/>
        <v>0</v>
      </c>
      <c r="BG17">
        <f t="shared" si="39"/>
        <v>0</v>
      </c>
      <c r="BH17">
        <f t="shared" si="39"/>
        <v>0</v>
      </c>
      <c r="BI17">
        <f t="shared" si="39"/>
        <v>0</v>
      </c>
      <c r="BJ17">
        <f t="shared" si="39"/>
        <v>0</v>
      </c>
      <c r="BK17">
        <f t="shared" si="39"/>
        <v>0</v>
      </c>
      <c r="BL17">
        <f t="shared" si="39"/>
        <v>0</v>
      </c>
      <c r="BM17">
        <f t="shared" si="39"/>
        <v>0</v>
      </c>
    </row>
    <row r="18" spans="1:66" ht="14.25" customHeight="1">
      <c r="A18" s="14" t="str">
        <f t="shared" si="15"/>
        <v/>
      </c>
      <c r="B18" s="14" t="str">
        <f t="shared" si="0"/>
        <v/>
      </c>
      <c r="C18" s="17" t="str">
        <f t="shared" si="28"/>
        <v/>
      </c>
      <c r="D18" s="63"/>
      <c r="E18" s="64"/>
      <c r="F18" s="63"/>
      <c r="G18" s="63"/>
      <c r="H18" s="63"/>
      <c r="I18" s="63"/>
      <c r="J18" s="27" t="str">
        <f t="shared" si="16"/>
        <v/>
      </c>
      <c r="K18" s="17" t="str">
        <f t="shared" si="17"/>
        <v/>
      </c>
      <c r="L18" s="17" t="str">
        <f t="shared" si="1"/>
        <v>999:99.99</v>
      </c>
      <c r="N18" s="16" t="str">
        <f t="shared" si="18"/>
        <v/>
      </c>
      <c r="O18" s="16" t="str">
        <f t="shared" si="2"/>
        <v/>
      </c>
      <c r="P18" s="16" t="str">
        <f t="shared" si="3"/>
        <v/>
      </c>
      <c r="Q18" s="16" t="str">
        <f t="shared" si="4"/>
        <v/>
      </c>
      <c r="R18" s="16">
        <f t="shared" si="5"/>
        <v>0</v>
      </c>
      <c r="S18" s="16">
        <f t="shared" si="6"/>
        <v>0</v>
      </c>
      <c r="T18" s="16">
        <f t="shared" si="7"/>
        <v>0</v>
      </c>
      <c r="U18" s="16">
        <f t="shared" si="8"/>
        <v>0</v>
      </c>
      <c r="V18" s="16">
        <f t="shared" si="9"/>
        <v>0</v>
      </c>
      <c r="W18" s="16">
        <f t="shared" si="19"/>
        <v>0</v>
      </c>
      <c r="X18" s="16">
        <f t="shared" si="20"/>
        <v>0</v>
      </c>
      <c r="Y18" s="16">
        <f t="shared" si="21"/>
        <v>0</v>
      </c>
      <c r="Z18" s="16">
        <f t="shared" si="22"/>
        <v>0</v>
      </c>
      <c r="AA18" s="16">
        <f t="shared" si="10"/>
        <v>0</v>
      </c>
      <c r="AB18" s="62" t="str">
        <f t="shared" si="30"/>
        <v/>
      </c>
      <c r="AC18" s="62" t="str">
        <f t="shared" si="31"/>
        <v/>
      </c>
      <c r="AD18" s="62" t="str">
        <f t="shared" si="32"/>
        <v/>
      </c>
      <c r="AE18" s="62" t="str">
        <f t="shared" si="33"/>
        <v/>
      </c>
      <c r="AF18" s="62">
        <f t="shared" si="34"/>
        <v>0</v>
      </c>
      <c r="AG18" s="62">
        <f t="shared" si="35"/>
        <v>0</v>
      </c>
      <c r="AH18" s="62">
        <f t="shared" si="36"/>
        <v>0</v>
      </c>
      <c r="AI18" s="62">
        <f t="shared" si="37"/>
        <v>0</v>
      </c>
      <c r="AJ18" s="62">
        <f t="shared" si="13"/>
        <v>0</v>
      </c>
      <c r="AK18" s="62" t="str">
        <f t="shared" si="29"/>
        <v/>
      </c>
      <c r="AL18" s="16">
        <f t="shared" si="14"/>
        <v>0</v>
      </c>
      <c r="AM18" s="16" t="str">
        <f t="shared" si="23"/>
        <v/>
      </c>
      <c r="AN18" s="16" t="str">
        <f t="shared" si="24"/>
        <v/>
      </c>
      <c r="AO18" s="16" t="str">
        <f t="shared" si="25"/>
        <v/>
      </c>
      <c r="AP18" s="16" t="str">
        <f t="shared" si="26"/>
        <v/>
      </c>
      <c r="AR18" t="s">
        <v>170</v>
      </c>
      <c r="AS18">
        <v>5</v>
      </c>
      <c r="AT18">
        <v>26</v>
      </c>
      <c r="AU18">
        <f t="shared" si="38"/>
        <v>0</v>
      </c>
      <c r="AV18">
        <v>12</v>
      </c>
      <c r="AW18" t="str">
        <f>IF(ISERROR(VLOOKUP($AV18,申込一覧表!$AB$5:$AH$167,2,0)),"",VLOOKUP($AV18,申込一覧表!$AB$5:$AH$167,2,0))</f>
        <v/>
      </c>
      <c r="AX18" t="str">
        <f>IF(ISERROR(VLOOKUP($AV18,申込一覧表!$AB$5:$AH$167,7,0)),"",VLOOKUP($AV18,申込一覧表!$AB$5:$AH$167,7,0))</f>
        <v/>
      </c>
      <c r="AY18" t="str">
        <f>IF(ISERROR(VLOOKUP($AV18,申込一覧表!$AB$5:$AI$167,8,0)),"",VLOOKUP($AV18,申込一覧表!$AB$5:$AI$167,8,0))</f>
        <v/>
      </c>
      <c r="AZ18" t="str">
        <f>IF(ISERROR(VLOOKUP($AV18,申込一覧表!$AB$5:$AH$167,5,0)),"",VLOOKUP($AV18,申込一覧表!$AB$5:$AH$167,5,0))</f>
        <v/>
      </c>
      <c r="BA18" t="str">
        <f>IF(ISERROR(VLOOKUP($AV18,申込一覧表!$AB$5:$AJ$167,9,0)),"",VLOOKUP($AV18,申込一覧表!$AB$5:$AJ$167,9,0))</f>
        <v/>
      </c>
      <c r="BB18">
        <f t="shared" si="39"/>
        <v>0</v>
      </c>
      <c r="BC18">
        <f t="shared" si="39"/>
        <v>0</v>
      </c>
      <c r="BD18">
        <f t="shared" si="39"/>
        <v>0</v>
      </c>
      <c r="BE18">
        <f t="shared" si="39"/>
        <v>0</v>
      </c>
      <c r="BF18">
        <f t="shared" si="39"/>
        <v>0</v>
      </c>
      <c r="BG18">
        <f t="shared" si="39"/>
        <v>0</v>
      </c>
      <c r="BH18">
        <f t="shared" si="39"/>
        <v>0</v>
      </c>
      <c r="BI18">
        <f t="shared" si="39"/>
        <v>0</v>
      </c>
      <c r="BJ18">
        <f t="shared" si="39"/>
        <v>0</v>
      </c>
      <c r="BK18">
        <f t="shared" si="39"/>
        <v>0</v>
      </c>
      <c r="BL18">
        <f t="shared" si="39"/>
        <v>0</v>
      </c>
      <c r="BM18">
        <f t="shared" si="39"/>
        <v>0</v>
      </c>
    </row>
    <row r="19" spans="1:66" ht="14.25" customHeight="1">
      <c r="A19" s="14" t="str">
        <f t="shared" si="15"/>
        <v/>
      </c>
      <c r="B19" s="14" t="str">
        <f t="shared" si="0"/>
        <v/>
      </c>
      <c r="C19" s="17" t="str">
        <f t="shared" si="28"/>
        <v/>
      </c>
      <c r="D19" s="63"/>
      <c r="E19" s="64"/>
      <c r="F19" s="63"/>
      <c r="G19" s="63"/>
      <c r="H19" s="63"/>
      <c r="I19" s="63"/>
      <c r="J19" s="27" t="str">
        <f t="shared" si="16"/>
        <v/>
      </c>
      <c r="K19" s="17" t="str">
        <f t="shared" si="17"/>
        <v/>
      </c>
      <c r="L19" s="17" t="str">
        <f t="shared" si="1"/>
        <v>999:99.99</v>
      </c>
      <c r="N19" s="16" t="str">
        <f t="shared" si="18"/>
        <v/>
      </c>
      <c r="O19" s="16" t="str">
        <f t="shared" si="2"/>
        <v/>
      </c>
      <c r="P19" s="16" t="str">
        <f t="shared" si="3"/>
        <v/>
      </c>
      <c r="Q19" s="16" t="str">
        <f t="shared" si="4"/>
        <v/>
      </c>
      <c r="R19" s="16">
        <f t="shared" si="5"/>
        <v>0</v>
      </c>
      <c r="S19" s="16">
        <f t="shared" si="6"/>
        <v>0</v>
      </c>
      <c r="T19" s="16">
        <f t="shared" si="7"/>
        <v>0</v>
      </c>
      <c r="U19" s="16">
        <f t="shared" si="8"/>
        <v>0</v>
      </c>
      <c r="V19" s="16">
        <f t="shared" si="9"/>
        <v>0</v>
      </c>
      <c r="W19" s="16">
        <f t="shared" si="19"/>
        <v>0</v>
      </c>
      <c r="X19" s="16">
        <f t="shared" si="20"/>
        <v>0</v>
      </c>
      <c r="Y19" s="16">
        <f t="shared" si="21"/>
        <v>0</v>
      </c>
      <c r="Z19" s="16">
        <f t="shared" si="22"/>
        <v>0</v>
      </c>
      <c r="AA19" s="16">
        <f t="shared" si="10"/>
        <v>0</v>
      </c>
      <c r="AB19" s="62" t="str">
        <f t="shared" si="30"/>
        <v/>
      </c>
      <c r="AC19" s="62" t="str">
        <f t="shared" si="31"/>
        <v/>
      </c>
      <c r="AD19" s="62" t="str">
        <f t="shared" si="32"/>
        <v/>
      </c>
      <c r="AE19" s="62" t="str">
        <f t="shared" si="33"/>
        <v/>
      </c>
      <c r="AF19" s="62">
        <f t="shared" si="34"/>
        <v>0</v>
      </c>
      <c r="AG19" s="62">
        <f t="shared" si="35"/>
        <v>0</v>
      </c>
      <c r="AH19" s="62">
        <f t="shared" si="36"/>
        <v>0</v>
      </c>
      <c r="AI19" s="62">
        <f t="shared" si="37"/>
        <v>0</v>
      </c>
      <c r="AJ19" s="62">
        <f t="shared" si="13"/>
        <v>0</v>
      </c>
      <c r="AK19" s="62" t="str">
        <f t="shared" si="29"/>
        <v/>
      </c>
      <c r="AL19" s="16">
        <f t="shared" si="14"/>
        <v>0</v>
      </c>
      <c r="AM19" s="16" t="str">
        <f t="shared" si="23"/>
        <v/>
      </c>
      <c r="AN19" s="16" t="str">
        <f t="shared" si="24"/>
        <v/>
      </c>
      <c r="AO19" s="16" t="str">
        <f t="shared" si="25"/>
        <v/>
      </c>
      <c r="AP19" s="16" t="str">
        <f t="shared" si="26"/>
        <v/>
      </c>
      <c r="AR19" t="s">
        <v>192</v>
      </c>
      <c r="AS19">
        <v>6</v>
      </c>
      <c r="AU19">
        <f t="shared" si="38"/>
        <v>0</v>
      </c>
      <c r="AV19">
        <v>13</v>
      </c>
      <c r="AW19" t="str">
        <f>IF(ISERROR(VLOOKUP($AV19,申込一覧表!$AB$5:$AH$167,2,0)),"",VLOOKUP($AV19,申込一覧表!$AB$5:$AH$167,2,0))</f>
        <v/>
      </c>
      <c r="AX19" t="str">
        <f>IF(ISERROR(VLOOKUP($AV19,申込一覧表!$AB$5:$AH$167,7,0)),"",VLOOKUP($AV19,申込一覧表!$AB$5:$AH$167,7,0))</f>
        <v/>
      </c>
      <c r="AY19" t="str">
        <f>IF(ISERROR(VLOOKUP($AV19,申込一覧表!$AB$5:$AI$167,8,0)),"",VLOOKUP($AV19,申込一覧表!$AB$5:$AI$167,8,0))</f>
        <v/>
      </c>
      <c r="AZ19" t="str">
        <f>IF(ISERROR(VLOOKUP($AV19,申込一覧表!$AB$5:$AH$167,5,0)),"",VLOOKUP($AV19,申込一覧表!$AB$5:$AH$167,5,0))</f>
        <v/>
      </c>
      <c r="BA19" t="str">
        <f>IF(ISERROR(VLOOKUP($AV19,申込一覧表!$AB$5:$AJ$167,9,0)),"",VLOOKUP($AV19,申込一覧表!$AB$5:$AJ$167,9,0))</f>
        <v/>
      </c>
      <c r="BB19">
        <f t="shared" si="39"/>
        <v>0</v>
      </c>
      <c r="BC19">
        <f t="shared" si="39"/>
        <v>0</v>
      </c>
      <c r="BD19">
        <f t="shared" si="39"/>
        <v>0</v>
      </c>
      <c r="BE19">
        <f t="shared" si="39"/>
        <v>0</v>
      </c>
      <c r="BF19">
        <f t="shared" si="39"/>
        <v>0</v>
      </c>
      <c r="BG19">
        <f t="shared" si="39"/>
        <v>0</v>
      </c>
      <c r="BH19">
        <f t="shared" si="39"/>
        <v>0</v>
      </c>
      <c r="BI19">
        <f t="shared" si="39"/>
        <v>0</v>
      </c>
      <c r="BJ19">
        <f t="shared" si="39"/>
        <v>0</v>
      </c>
      <c r="BK19">
        <f t="shared" si="39"/>
        <v>0</v>
      </c>
      <c r="BL19">
        <f t="shared" si="39"/>
        <v>0</v>
      </c>
      <c r="BM19">
        <f t="shared" si="39"/>
        <v>0</v>
      </c>
    </row>
    <row r="20" spans="1:66" ht="14.25" customHeight="1">
      <c r="A20" s="14" t="str">
        <f t="shared" si="15"/>
        <v/>
      </c>
      <c r="B20" s="14" t="str">
        <f t="shared" si="0"/>
        <v/>
      </c>
      <c r="C20" s="17" t="str">
        <f t="shared" si="28"/>
        <v/>
      </c>
      <c r="D20" s="63"/>
      <c r="E20" s="64"/>
      <c r="F20" s="63"/>
      <c r="G20" s="63"/>
      <c r="H20" s="63"/>
      <c r="I20" s="63"/>
      <c r="J20" s="27" t="str">
        <f t="shared" si="16"/>
        <v/>
      </c>
      <c r="K20" s="17" t="str">
        <f t="shared" si="17"/>
        <v/>
      </c>
      <c r="L20" s="17" t="str">
        <f t="shared" si="1"/>
        <v>999:99.99</v>
      </c>
      <c r="N20" s="16" t="str">
        <f t="shared" si="18"/>
        <v/>
      </c>
      <c r="O20" s="16" t="str">
        <f t="shared" si="2"/>
        <v/>
      </c>
      <c r="P20" s="16" t="str">
        <f t="shared" si="3"/>
        <v/>
      </c>
      <c r="Q20" s="16" t="str">
        <f t="shared" si="4"/>
        <v/>
      </c>
      <c r="R20" s="16">
        <f t="shared" si="5"/>
        <v>0</v>
      </c>
      <c r="S20" s="16">
        <f t="shared" si="6"/>
        <v>0</v>
      </c>
      <c r="T20" s="16">
        <f t="shared" si="7"/>
        <v>0</v>
      </c>
      <c r="U20" s="16">
        <f t="shared" si="8"/>
        <v>0</v>
      </c>
      <c r="V20" s="16">
        <f t="shared" si="9"/>
        <v>0</v>
      </c>
      <c r="W20" s="16">
        <f t="shared" si="19"/>
        <v>0</v>
      </c>
      <c r="X20" s="16">
        <f t="shared" si="20"/>
        <v>0</v>
      </c>
      <c r="Y20" s="16">
        <f t="shared" si="21"/>
        <v>0</v>
      </c>
      <c r="Z20" s="16">
        <f t="shared" si="22"/>
        <v>0</v>
      </c>
      <c r="AA20" s="16">
        <f t="shared" si="10"/>
        <v>0</v>
      </c>
      <c r="AB20" s="62" t="str">
        <f t="shared" si="30"/>
        <v/>
      </c>
      <c r="AC20" s="62" t="str">
        <f t="shared" si="31"/>
        <v/>
      </c>
      <c r="AD20" s="62" t="str">
        <f t="shared" si="32"/>
        <v/>
      </c>
      <c r="AE20" s="62" t="str">
        <f t="shared" si="33"/>
        <v/>
      </c>
      <c r="AF20" s="62">
        <f t="shared" si="34"/>
        <v>0</v>
      </c>
      <c r="AG20" s="62">
        <f t="shared" si="35"/>
        <v>0</v>
      </c>
      <c r="AH20" s="62">
        <f t="shared" si="36"/>
        <v>0</v>
      </c>
      <c r="AI20" s="62">
        <f t="shared" si="37"/>
        <v>0</v>
      </c>
      <c r="AJ20" s="62">
        <f t="shared" si="13"/>
        <v>0</v>
      </c>
      <c r="AK20" s="62" t="str">
        <f t="shared" si="29"/>
        <v/>
      </c>
      <c r="AL20" s="16">
        <f t="shared" si="14"/>
        <v>0</v>
      </c>
      <c r="AM20" s="16" t="str">
        <f t="shared" si="23"/>
        <v/>
      </c>
      <c r="AN20" s="16" t="str">
        <f t="shared" si="24"/>
        <v/>
      </c>
      <c r="AO20" s="16" t="str">
        <f t="shared" si="25"/>
        <v/>
      </c>
      <c r="AP20" s="16" t="str">
        <f t="shared" si="26"/>
        <v/>
      </c>
      <c r="AQ20" s="15"/>
      <c r="AR20" t="s">
        <v>171</v>
      </c>
      <c r="AS20">
        <v>7</v>
      </c>
      <c r="AT20">
        <v>1</v>
      </c>
      <c r="AU20">
        <f t="shared" si="38"/>
        <v>0</v>
      </c>
      <c r="AV20">
        <v>14</v>
      </c>
      <c r="AW20" t="str">
        <f>IF(ISERROR(VLOOKUP($AV20,申込一覧表!$AB$5:$AH$167,2,0)),"",VLOOKUP($AV20,申込一覧表!$AB$5:$AH$167,2,0))</f>
        <v/>
      </c>
      <c r="AX20" t="str">
        <f>IF(ISERROR(VLOOKUP($AV20,申込一覧表!$AB$5:$AH$167,7,0)),"",VLOOKUP($AV20,申込一覧表!$AB$5:$AH$167,7,0))</f>
        <v/>
      </c>
      <c r="AY20" t="str">
        <f>IF(ISERROR(VLOOKUP($AV20,申込一覧表!$AB$5:$AI$167,8,0)),"",VLOOKUP($AV20,申込一覧表!$AB$5:$AI$167,8,0))</f>
        <v/>
      </c>
      <c r="AZ20" t="str">
        <f>IF(ISERROR(VLOOKUP($AV20,申込一覧表!$AB$5:$AH$167,5,0)),"",VLOOKUP($AV20,申込一覧表!$AB$5:$AH$167,5,0))</f>
        <v/>
      </c>
      <c r="BA20" t="str">
        <f>IF(ISERROR(VLOOKUP($AV20,申込一覧表!$AB$5:$AJ$167,9,0)),"",VLOOKUP($AV20,申込一覧表!$AB$5:$AJ$167,9,0))</f>
        <v/>
      </c>
      <c r="BB20">
        <f t="shared" si="39"/>
        <v>0</v>
      </c>
      <c r="BC20">
        <f t="shared" si="39"/>
        <v>0</v>
      </c>
      <c r="BD20">
        <f t="shared" si="39"/>
        <v>0</v>
      </c>
      <c r="BE20">
        <f t="shared" si="39"/>
        <v>0</v>
      </c>
      <c r="BF20">
        <f t="shared" si="39"/>
        <v>0</v>
      </c>
      <c r="BG20">
        <f t="shared" si="39"/>
        <v>0</v>
      </c>
      <c r="BH20">
        <f t="shared" si="39"/>
        <v>0</v>
      </c>
      <c r="BI20">
        <f t="shared" si="39"/>
        <v>0</v>
      </c>
      <c r="BJ20">
        <f t="shared" si="39"/>
        <v>0</v>
      </c>
      <c r="BK20">
        <f t="shared" si="39"/>
        <v>0</v>
      </c>
      <c r="BL20">
        <f t="shared" si="39"/>
        <v>0</v>
      </c>
      <c r="BM20">
        <f t="shared" si="39"/>
        <v>0</v>
      </c>
    </row>
    <row r="21" spans="1:66" s="15" customFormat="1" ht="14.25" customHeight="1">
      <c r="A21" s="14" t="str">
        <f t="shared" si="15"/>
        <v/>
      </c>
      <c r="B21" s="14" t="str">
        <f t="shared" si="0"/>
        <v/>
      </c>
      <c r="C21" s="17" t="str">
        <f t="shared" si="28"/>
        <v/>
      </c>
      <c r="D21" s="63"/>
      <c r="E21" s="64"/>
      <c r="F21" s="63"/>
      <c r="G21" s="63"/>
      <c r="H21" s="63"/>
      <c r="I21" s="63"/>
      <c r="J21" s="27" t="str">
        <f t="shared" si="16"/>
        <v/>
      </c>
      <c r="K21" s="17" t="str">
        <f t="shared" si="17"/>
        <v/>
      </c>
      <c r="L21" s="17" t="str">
        <f t="shared" si="1"/>
        <v>999:99.99</v>
      </c>
      <c r="N21" s="16" t="str">
        <f t="shared" si="18"/>
        <v/>
      </c>
      <c r="O21" s="16" t="str">
        <f t="shared" si="2"/>
        <v/>
      </c>
      <c r="P21" s="16" t="str">
        <f t="shared" si="3"/>
        <v/>
      </c>
      <c r="Q21" s="16" t="str">
        <f t="shared" si="4"/>
        <v/>
      </c>
      <c r="R21" s="16">
        <f t="shared" si="5"/>
        <v>0</v>
      </c>
      <c r="S21" s="16">
        <f t="shared" si="6"/>
        <v>0</v>
      </c>
      <c r="T21" s="16">
        <f t="shared" si="7"/>
        <v>0</v>
      </c>
      <c r="U21" s="16">
        <f t="shared" si="8"/>
        <v>0</v>
      </c>
      <c r="V21" s="16">
        <f t="shared" si="9"/>
        <v>0</v>
      </c>
      <c r="W21" s="16">
        <f t="shared" si="19"/>
        <v>0</v>
      </c>
      <c r="X21" s="16">
        <f t="shared" si="20"/>
        <v>0</v>
      </c>
      <c r="Y21" s="16">
        <f t="shared" si="21"/>
        <v>0</v>
      </c>
      <c r="Z21" s="16">
        <f t="shared" si="22"/>
        <v>0</v>
      </c>
      <c r="AA21" s="16">
        <f t="shared" si="10"/>
        <v>0</v>
      </c>
      <c r="AB21" s="62" t="str">
        <f t="shared" si="30"/>
        <v/>
      </c>
      <c r="AC21" s="62" t="str">
        <f t="shared" si="31"/>
        <v/>
      </c>
      <c r="AD21" s="62" t="str">
        <f t="shared" si="32"/>
        <v/>
      </c>
      <c r="AE21" s="62" t="str">
        <f t="shared" si="33"/>
        <v/>
      </c>
      <c r="AF21" s="62">
        <f t="shared" si="34"/>
        <v>0</v>
      </c>
      <c r="AG21" s="62">
        <f t="shared" si="35"/>
        <v>0</v>
      </c>
      <c r="AH21" s="62">
        <f t="shared" si="36"/>
        <v>0</v>
      </c>
      <c r="AI21" s="62">
        <f t="shared" si="37"/>
        <v>0</v>
      </c>
      <c r="AJ21" s="62">
        <f t="shared" si="13"/>
        <v>0</v>
      </c>
      <c r="AK21" s="62" t="str">
        <f t="shared" si="29"/>
        <v/>
      </c>
      <c r="AL21" s="16">
        <f t="shared" si="14"/>
        <v>0</v>
      </c>
      <c r="AM21" s="16" t="str">
        <f t="shared" si="23"/>
        <v/>
      </c>
      <c r="AN21" s="16" t="str">
        <f t="shared" si="24"/>
        <v/>
      </c>
      <c r="AO21" s="16" t="str">
        <f t="shared" si="25"/>
        <v/>
      </c>
      <c r="AP21" s="16" t="str">
        <f t="shared" si="26"/>
        <v/>
      </c>
      <c r="AQ21"/>
      <c r="AR21" t="s">
        <v>123</v>
      </c>
      <c r="AS21">
        <v>8</v>
      </c>
      <c r="AT21"/>
      <c r="AU21">
        <f t="shared" si="38"/>
        <v>0</v>
      </c>
      <c r="AV21">
        <v>15</v>
      </c>
      <c r="AW21" t="str">
        <f>IF(ISERROR(VLOOKUP($AV21,申込一覧表!$AB$5:$AH$167,2,0)),"",VLOOKUP($AV21,申込一覧表!$AB$5:$AH$167,2,0))</f>
        <v/>
      </c>
      <c r="AX21" t="str">
        <f>IF(ISERROR(VLOOKUP($AV21,申込一覧表!$AB$5:$AH$167,7,0)),"",VLOOKUP($AV21,申込一覧表!$AB$5:$AH$167,7,0))</f>
        <v/>
      </c>
      <c r="AY21" t="str">
        <f>IF(ISERROR(VLOOKUP($AV21,申込一覧表!$AB$5:$AI$167,8,0)),"",VLOOKUP($AV21,申込一覧表!$AB$5:$AI$167,8,0))</f>
        <v/>
      </c>
      <c r="AZ21" t="str">
        <f>IF(ISERROR(VLOOKUP($AV21,申込一覧表!$AB$5:$AH$167,5,0)),"",VLOOKUP($AV21,申込一覧表!$AB$5:$AH$167,5,0))</f>
        <v/>
      </c>
      <c r="BA21" t="str">
        <f>IF(ISERROR(VLOOKUP($AV21,申込一覧表!$AB$5:$AJ$167,9,0)),"",VLOOKUP($AV21,申込一覧表!$AB$5:$AJ$167,9,0))</f>
        <v/>
      </c>
      <c r="BB21">
        <f t="shared" si="39"/>
        <v>0</v>
      </c>
      <c r="BC21">
        <f t="shared" si="39"/>
        <v>0</v>
      </c>
      <c r="BD21">
        <f t="shared" si="39"/>
        <v>0</v>
      </c>
      <c r="BE21">
        <f t="shared" si="39"/>
        <v>0</v>
      </c>
      <c r="BF21">
        <f t="shared" si="39"/>
        <v>0</v>
      </c>
      <c r="BG21">
        <f t="shared" si="39"/>
        <v>0</v>
      </c>
      <c r="BH21">
        <f t="shared" si="39"/>
        <v>0</v>
      </c>
      <c r="BI21">
        <f t="shared" si="39"/>
        <v>0</v>
      </c>
      <c r="BJ21">
        <f t="shared" si="39"/>
        <v>0</v>
      </c>
      <c r="BK21">
        <f t="shared" si="39"/>
        <v>0</v>
      </c>
      <c r="BL21">
        <f t="shared" si="39"/>
        <v>0</v>
      </c>
      <c r="BM21">
        <f t="shared" si="39"/>
        <v>0</v>
      </c>
      <c r="BN21"/>
    </row>
    <row r="22" spans="1:66" ht="14.25" customHeight="1">
      <c r="A22" s="14" t="str">
        <f t="shared" si="15"/>
        <v/>
      </c>
      <c r="B22" s="14" t="str">
        <f t="shared" si="0"/>
        <v/>
      </c>
      <c r="C22" s="17" t="str">
        <f t="shared" si="28"/>
        <v/>
      </c>
      <c r="D22" s="63"/>
      <c r="E22" s="64"/>
      <c r="F22" s="63"/>
      <c r="G22" s="63"/>
      <c r="H22" s="63"/>
      <c r="I22" s="63"/>
      <c r="J22" s="27" t="str">
        <f t="shared" si="16"/>
        <v/>
      </c>
      <c r="K22" s="17" t="str">
        <f t="shared" si="17"/>
        <v/>
      </c>
      <c r="L22" s="17" t="str">
        <f t="shared" si="1"/>
        <v>999:99.99</v>
      </c>
      <c r="N22" s="16" t="str">
        <f t="shared" si="18"/>
        <v/>
      </c>
      <c r="O22" s="16" t="str">
        <f t="shared" si="2"/>
        <v/>
      </c>
      <c r="P22" s="16" t="str">
        <f t="shared" si="3"/>
        <v/>
      </c>
      <c r="Q22" s="16" t="str">
        <f t="shared" si="4"/>
        <v/>
      </c>
      <c r="R22" s="16">
        <f t="shared" si="5"/>
        <v>0</v>
      </c>
      <c r="S22" s="16">
        <f t="shared" si="6"/>
        <v>0</v>
      </c>
      <c r="T22" s="16">
        <f t="shared" si="7"/>
        <v>0</v>
      </c>
      <c r="U22" s="16">
        <f t="shared" si="8"/>
        <v>0</v>
      </c>
      <c r="V22" s="16">
        <f t="shared" si="9"/>
        <v>0</v>
      </c>
      <c r="W22" s="16">
        <f t="shared" si="19"/>
        <v>0</v>
      </c>
      <c r="X22" s="16">
        <f t="shared" si="20"/>
        <v>0</v>
      </c>
      <c r="Y22" s="16">
        <f t="shared" si="21"/>
        <v>0</v>
      </c>
      <c r="Z22" s="16">
        <f t="shared" si="22"/>
        <v>0</v>
      </c>
      <c r="AA22" s="16">
        <f t="shared" si="10"/>
        <v>0</v>
      </c>
      <c r="AB22" s="62" t="str">
        <f t="shared" si="30"/>
        <v/>
      </c>
      <c r="AC22" s="62" t="str">
        <f t="shared" si="31"/>
        <v/>
      </c>
      <c r="AD22" s="62" t="str">
        <f t="shared" si="32"/>
        <v/>
      </c>
      <c r="AE22" s="62" t="str">
        <f t="shared" si="33"/>
        <v/>
      </c>
      <c r="AF22" s="62">
        <f t="shared" si="34"/>
        <v>0</v>
      </c>
      <c r="AG22" s="62">
        <f t="shared" si="35"/>
        <v>0</v>
      </c>
      <c r="AH22" s="62">
        <f t="shared" si="36"/>
        <v>0</v>
      </c>
      <c r="AI22" s="62">
        <f t="shared" si="37"/>
        <v>0</v>
      </c>
      <c r="AJ22" s="62">
        <f t="shared" si="13"/>
        <v>0</v>
      </c>
      <c r="AK22" s="62" t="str">
        <f t="shared" si="29"/>
        <v/>
      </c>
      <c r="AL22" s="16">
        <f t="shared" si="14"/>
        <v>0</v>
      </c>
      <c r="AM22" s="16" t="str">
        <f t="shared" si="23"/>
        <v/>
      </c>
      <c r="AN22" s="16" t="str">
        <f t="shared" si="24"/>
        <v/>
      </c>
      <c r="AO22" s="16" t="str">
        <f t="shared" si="25"/>
        <v/>
      </c>
      <c r="AP22" s="16" t="str">
        <f t="shared" si="26"/>
        <v/>
      </c>
      <c r="AR22" t="s">
        <v>172</v>
      </c>
      <c r="AS22">
        <v>9</v>
      </c>
      <c r="AT22">
        <v>23</v>
      </c>
      <c r="AU22">
        <f t="shared" si="38"/>
        <v>0</v>
      </c>
      <c r="AV22">
        <v>16</v>
      </c>
      <c r="AW22" t="str">
        <f>IF(ISERROR(VLOOKUP($AV22,申込一覧表!$AB$5:$AH$167,2,0)),"",VLOOKUP($AV22,申込一覧表!$AB$5:$AH$167,2,0))</f>
        <v/>
      </c>
      <c r="AX22" t="str">
        <f>IF(ISERROR(VLOOKUP($AV22,申込一覧表!$AB$5:$AH$167,7,0)),"",VLOOKUP($AV22,申込一覧表!$AB$5:$AH$167,7,0))</f>
        <v/>
      </c>
      <c r="AY22" t="str">
        <f>IF(ISERROR(VLOOKUP($AV22,申込一覧表!$AB$5:$AI$167,8,0)),"",VLOOKUP($AV22,申込一覧表!$AB$5:$AI$167,8,0))</f>
        <v/>
      </c>
      <c r="AZ22" t="str">
        <f>IF(ISERROR(VLOOKUP($AV22,申込一覧表!$AB$5:$AH$167,5,0)),"",VLOOKUP($AV22,申込一覧表!$AB$5:$AH$167,5,0))</f>
        <v/>
      </c>
      <c r="BA22" t="str">
        <f>IF(ISERROR(VLOOKUP($AV22,申込一覧表!$AB$5:$AJ$167,9,0)),"",VLOOKUP($AV22,申込一覧表!$AB$5:$AJ$167,9,0))</f>
        <v/>
      </c>
      <c r="BB22">
        <f t="shared" si="39"/>
        <v>0</v>
      </c>
      <c r="BC22">
        <f t="shared" si="39"/>
        <v>0</v>
      </c>
      <c r="BD22">
        <f t="shared" si="39"/>
        <v>0</v>
      </c>
      <c r="BE22">
        <f t="shared" si="39"/>
        <v>0</v>
      </c>
      <c r="BF22">
        <f t="shared" si="39"/>
        <v>0</v>
      </c>
      <c r="BG22">
        <f t="shared" si="39"/>
        <v>0</v>
      </c>
      <c r="BH22">
        <f t="shared" si="39"/>
        <v>0</v>
      </c>
      <c r="BI22">
        <f t="shared" si="39"/>
        <v>0</v>
      </c>
      <c r="BJ22">
        <f t="shared" si="39"/>
        <v>0</v>
      </c>
      <c r="BK22">
        <f t="shared" si="39"/>
        <v>0</v>
      </c>
      <c r="BL22">
        <f t="shared" si="39"/>
        <v>0</v>
      </c>
      <c r="BM22">
        <f t="shared" si="39"/>
        <v>0</v>
      </c>
    </row>
    <row r="23" spans="1:66" ht="14.25" customHeight="1">
      <c r="A23" s="14" t="str">
        <f t="shared" si="15"/>
        <v/>
      </c>
      <c r="B23" s="14" t="str">
        <f t="shared" si="0"/>
        <v/>
      </c>
      <c r="C23" s="17" t="str">
        <f t="shared" si="28"/>
        <v/>
      </c>
      <c r="D23" s="63"/>
      <c r="E23" s="64"/>
      <c r="F23" s="63"/>
      <c r="G23" s="63"/>
      <c r="H23" s="63"/>
      <c r="I23" s="63"/>
      <c r="J23" s="27" t="str">
        <f t="shared" si="16"/>
        <v/>
      </c>
      <c r="K23" s="17" t="str">
        <f t="shared" si="17"/>
        <v/>
      </c>
      <c r="L23" s="17" t="str">
        <f t="shared" si="1"/>
        <v>999:99.99</v>
      </c>
      <c r="N23" s="16" t="str">
        <f t="shared" si="18"/>
        <v/>
      </c>
      <c r="O23" s="16" t="str">
        <f t="shared" si="2"/>
        <v/>
      </c>
      <c r="P23" s="16" t="str">
        <f t="shared" si="3"/>
        <v/>
      </c>
      <c r="Q23" s="16" t="str">
        <f t="shared" si="4"/>
        <v/>
      </c>
      <c r="R23" s="16">
        <f t="shared" si="5"/>
        <v>0</v>
      </c>
      <c r="S23" s="16">
        <f t="shared" si="6"/>
        <v>0</v>
      </c>
      <c r="T23" s="16">
        <f t="shared" si="7"/>
        <v>0</v>
      </c>
      <c r="U23" s="16">
        <f t="shared" si="8"/>
        <v>0</v>
      </c>
      <c r="V23" s="16">
        <f t="shared" si="9"/>
        <v>0</v>
      </c>
      <c r="W23" s="16">
        <f t="shared" si="19"/>
        <v>0</v>
      </c>
      <c r="X23" s="16">
        <f t="shared" si="20"/>
        <v>0</v>
      </c>
      <c r="Y23" s="16">
        <f t="shared" si="21"/>
        <v>0</v>
      </c>
      <c r="Z23" s="16">
        <f t="shared" si="22"/>
        <v>0</v>
      </c>
      <c r="AA23" s="16">
        <f t="shared" si="10"/>
        <v>0</v>
      </c>
      <c r="AB23" s="62" t="str">
        <f t="shared" si="30"/>
        <v/>
      </c>
      <c r="AC23" s="62" t="str">
        <f t="shared" si="31"/>
        <v/>
      </c>
      <c r="AD23" s="62" t="str">
        <f t="shared" si="32"/>
        <v/>
      </c>
      <c r="AE23" s="62" t="str">
        <f t="shared" si="33"/>
        <v/>
      </c>
      <c r="AF23" s="62">
        <f t="shared" si="34"/>
        <v>0</v>
      </c>
      <c r="AG23" s="62">
        <f t="shared" si="35"/>
        <v>0</v>
      </c>
      <c r="AH23" s="62">
        <f t="shared" si="36"/>
        <v>0</v>
      </c>
      <c r="AI23" s="62">
        <f t="shared" si="37"/>
        <v>0</v>
      </c>
      <c r="AJ23" s="62">
        <f t="shared" si="13"/>
        <v>0</v>
      </c>
      <c r="AK23" s="62" t="str">
        <f t="shared" si="29"/>
        <v/>
      </c>
      <c r="AL23" s="16">
        <f t="shared" si="14"/>
        <v>0</v>
      </c>
      <c r="AM23" s="16" t="str">
        <f t="shared" si="23"/>
        <v/>
      </c>
      <c r="AN23" s="16" t="str">
        <f t="shared" si="24"/>
        <v/>
      </c>
      <c r="AO23" s="16" t="str">
        <f t="shared" si="25"/>
        <v/>
      </c>
      <c r="AP23" s="16" t="str">
        <f t="shared" si="26"/>
        <v/>
      </c>
      <c r="AR23" t="s">
        <v>122</v>
      </c>
      <c r="AS23">
        <v>10</v>
      </c>
      <c r="AU23">
        <f t="shared" si="38"/>
        <v>0</v>
      </c>
      <c r="AV23">
        <v>17</v>
      </c>
      <c r="AW23" t="str">
        <f>IF(ISERROR(VLOOKUP($AV23,申込一覧表!$AB$5:$AH$167,2,0)),"",VLOOKUP($AV23,申込一覧表!$AB$5:$AH$167,2,0))</f>
        <v/>
      </c>
      <c r="AX23" t="str">
        <f>IF(ISERROR(VLOOKUP($AV23,申込一覧表!$AB$5:$AH$167,7,0)),"",VLOOKUP($AV23,申込一覧表!$AB$5:$AH$167,7,0))</f>
        <v/>
      </c>
      <c r="AY23" t="str">
        <f>IF(ISERROR(VLOOKUP($AV23,申込一覧表!$AB$5:$AI$167,8,0)),"",VLOOKUP($AV23,申込一覧表!$AB$5:$AI$167,8,0))</f>
        <v/>
      </c>
      <c r="AZ23" t="str">
        <f>IF(ISERROR(VLOOKUP($AV23,申込一覧表!$AB$5:$AH$167,5,0)),"",VLOOKUP($AV23,申込一覧表!$AB$5:$AH$167,5,0))</f>
        <v/>
      </c>
      <c r="BA23" t="str">
        <f>IF(ISERROR(VLOOKUP($AV23,申込一覧表!$AB$5:$AJ$167,9,0)),"",VLOOKUP($AV23,申込一覧表!$AB$5:$AJ$167,9,0))</f>
        <v/>
      </c>
      <c r="BB23">
        <f t="shared" si="39"/>
        <v>0</v>
      </c>
      <c r="BC23">
        <f t="shared" si="39"/>
        <v>0</v>
      </c>
      <c r="BD23">
        <f t="shared" si="39"/>
        <v>0</v>
      </c>
      <c r="BE23">
        <f t="shared" si="39"/>
        <v>0</v>
      </c>
      <c r="BF23">
        <f t="shared" si="39"/>
        <v>0</v>
      </c>
      <c r="BG23">
        <f t="shared" si="39"/>
        <v>0</v>
      </c>
      <c r="BH23">
        <f t="shared" si="39"/>
        <v>0</v>
      </c>
      <c r="BI23">
        <f t="shared" si="39"/>
        <v>0</v>
      </c>
      <c r="BJ23">
        <f t="shared" si="39"/>
        <v>0</v>
      </c>
      <c r="BK23">
        <f t="shared" si="39"/>
        <v>0</v>
      </c>
      <c r="BL23">
        <f t="shared" si="39"/>
        <v>0</v>
      </c>
      <c r="BM23">
        <f t="shared" si="39"/>
        <v>0</v>
      </c>
    </row>
    <row r="24" spans="1:66" ht="14.25" customHeight="1">
      <c r="A24" s="14" t="str">
        <f t="shared" si="15"/>
        <v/>
      </c>
      <c r="B24" s="14" t="str">
        <f t="shared" si="0"/>
        <v/>
      </c>
      <c r="C24" s="17" t="str">
        <f t="shared" si="28"/>
        <v/>
      </c>
      <c r="D24" s="63"/>
      <c r="E24" s="64"/>
      <c r="F24" s="63"/>
      <c r="G24" s="63"/>
      <c r="H24" s="63"/>
      <c r="I24" s="63"/>
      <c r="J24" s="27" t="str">
        <f t="shared" si="16"/>
        <v/>
      </c>
      <c r="K24" s="17" t="str">
        <f t="shared" si="17"/>
        <v/>
      </c>
      <c r="L24" s="17" t="str">
        <f t="shared" si="1"/>
        <v>999:99.99</v>
      </c>
      <c r="N24" s="16" t="str">
        <f t="shared" si="18"/>
        <v/>
      </c>
      <c r="O24" s="16" t="str">
        <f t="shared" si="2"/>
        <v/>
      </c>
      <c r="P24" s="16" t="str">
        <f t="shared" si="3"/>
        <v/>
      </c>
      <c r="Q24" s="16" t="str">
        <f t="shared" si="4"/>
        <v/>
      </c>
      <c r="R24" s="16">
        <f t="shared" si="5"/>
        <v>0</v>
      </c>
      <c r="S24" s="16">
        <f t="shared" si="6"/>
        <v>0</v>
      </c>
      <c r="T24" s="16">
        <f t="shared" si="7"/>
        <v>0</v>
      </c>
      <c r="U24" s="16">
        <f t="shared" si="8"/>
        <v>0</v>
      </c>
      <c r="V24" s="16">
        <f t="shared" si="9"/>
        <v>0</v>
      </c>
      <c r="W24" s="16">
        <f t="shared" si="19"/>
        <v>0</v>
      </c>
      <c r="X24" s="16">
        <f t="shared" si="20"/>
        <v>0</v>
      </c>
      <c r="Y24" s="16">
        <f t="shared" si="21"/>
        <v>0</v>
      </c>
      <c r="Z24" s="16">
        <f t="shared" si="22"/>
        <v>0</v>
      </c>
      <c r="AA24" s="16">
        <f t="shared" si="10"/>
        <v>0</v>
      </c>
      <c r="AB24" s="62" t="str">
        <f t="shared" si="30"/>
        <v/>
      </c>
      <c r="AC24" s="62" t="str">
        <f t="shared" si="31"/>
        <v/>
      </c>
      <c r="AD24" s="62" t="str">
        <f t="shared" si="32"/>
        <v/>
      </c>
      <c r="AE24" s="62" t="str">
        <f t="shared" si="33"/>
        <v/>
      </c>
      <c r="AF24" s="62">
        <f t="shared" si="34"/>
        <v>0</v>
      </c>
      <c r="AG24" s="62">
        <f t="shared" si="35"/>
        <v>0</v>
      </c>
      <c r="AH24" s="62">
        <f t="shared" si="36"/>
        <v>0</v>
      </c>
      <c r="AI24" s="62">
        <f t="shared" si="37"/>
        <v>0</v>
      </c>
      <c r="AJ24" s="62">
        <f t="shared" si="13"/>
        <v>0</v>
      </c>
      <c r="AK24" s="62" t="str">
        <f t="shared" si="29"/>
        <v/>
      </c>
      <c r="AL24" s="16">
        <f t="shared" si="14"/>
        <v>0</v>
      </c>
      <c r="AM24" s="16" t="str">
        <f t="shared" si="23"/>
        <v/>
      </c>
      <c r="AN24" s="16" t="str">
        <f t="shared" si="24"/>
        <v/>
      </c>
      <c r="AO24" s="16" t="str">
        <f t="shared" si="25"/>
        <v/>
      </c>
      <c r="AP24" s="16" t="str">
        <f t="shared" si="26"/>
        <v/>
      </c>
      <c r="AR24" t="s">
        <v>173</v>
      </c>
      <c r="AS24">
        <v>11</v>
      </c>
      <c r="AT24">
        <v>24</v>
      </c>
      <c r="AU24">
        <f t="shared" si="38"/>
        <v>0</v>
      </c>
      <c r="AV24">
        <v>18</v>
      </c>
      <c r="AW24" t="str">
        <f>IF(ISERROR(VLOOKUP($AV24,申込一覧表!$AB$5:$AH$167,2,0)),"",VLOOKUP($AV24,申込一覧表!$AB$5:$AH$167,2,0))</f>
        <v/>
      </c>
      <c r="AX24" t="str">
        <f>IF(ISERROR(VLOOKUP($AV24,申込一覧表!$AB$5:$AH$167,7,0)),"",VLOOKUP($AV24,申込一覧表!$AB$5:$AH$167,7,0))</f>
        <v/>
      </c>
      <c r="AY24" t="str">
        <f>IF(ISERROR(VLOOKUP($AV24,申込一覧表!$AB$5:$AI$167,8,0)),"",VLOOKUP($AV24,申込一覧表!$AB$5:$AI$167,8,0))</f>
        <v/>
      </c>
      <c r="AZ24" t="str">
        <f>IF(ISERROR(VLOOKUP($AV24,申込一覧表!$AB$5:$AH$167,5,0)),"",VLOOKUP($AV24,申込一覧表!$AB$5:$AH$167,5,0))</f>
        <v/>
      </c>
      <c r="BA24" t="str">
        <f>IF(ISERROR(VLOOKUP($AV24,申込一覧表!$AB$5:$AJ$167,9,0)),"",VLOOKUP($AV24,申込一覧表!$AB$5:$AJ$167,9,0))</f>
        <v/>
      </c>
      <c r="BB24">
        <f t="shared" si="39"/>
        <v>0</v>
      </c>
      <c r="BC24">
        <f t="shared" si="39"/>
        <v>0</v>
      </c>
      <c r="BD24">
        <f t="shared" si="39"/>
        <v>0</v>
      </c>
      <c r="BE24">
        <f t="shared" si="39"/>
        <v>0</v>
      </c>
      <c r="BF24">
        <f t="shared" si="39"/>
        <v>0</v>
      </c>
      <c r="BG24">
        <f t="shared" si="39"/>
        <v>0</v>
      </c>
      <c r="BH24">
        <f t="shared" si="39"/>
        <v>0</v>
      </c>
      <c r="BI24">
        <f t="shared" si="39"/>
        <v>0</v>
      </c>
      <c r="BJ24">
        <f t="shared" si="39"/>
        <v>0</v>
      </c>
      <c r="BK24">
        <f t="shared" si="39"/>
        <v>0</v>
      </c>
      <c r="BL24">
        <f t="shared" si="39"/>
        <v>0</v>
      </c>
      <c r="BM24">
        <f t="shared" si="39"/>
        <v>0</v>
      </c>
    </row>
    <row r="25" spans="1:66" ht="14.25" customHeight="1">
      <c r="A25" s="14" t="str">
        <f t="shared" si="15"/>
        <v/>
      </c>
      <c r="B25" s="14" t="str">
        <f t="shared" si="0"/>
        <v/>
      </c>
      <c r="C25" s="17" t="str">
        <f t="shared" si="28"/>
        <v/>
      </c>
      <c r="D25" s="63"/>
      <c r="E25" s="64"/>
      <c r="F25" s="63"/>
      <c r="G25" s="63"/>
      <c r="H25" s="63"/>
      <c r="I25" s="63"/>
      <c r="J25" s="27" t="str">
        <f t="shared" si="16"/>
        <v/>
      </c>
      <c r="K25" s="17" t="str">
        <f t="shared" si="17"/>
        <v/>
      </c>
      <c r="L25" s="17" t="str">
        <f t="shared" si="1"/>
        <v>999:99.99</v>
      </c>
      <c r="N25" s="16" t="str">
        <f t="shared" si="18"/>
        <v/>
      </c>
      <c r="O25" s="16" t="str">
        <f t="shared" si="2"/>
        <v/>
      </c>
      <c r="P25" s="16" t="str">
        <f t="shared" si="3"/>
        <v/>
      </c>
      <c r="Q25" s="16" t="str">
        <f t="shared" si="4"/>
        <v/>
      </c>
      <c r="R25" s="16">
        <f t="shared" si="5"/>
        <v>0</v>
      </c>
      <c r="S25" s="16">
        <f t="shared" si="6"/>
        <v>0</v>
      </c>
      <c r="T25" s="16">
        <f t="shared" si="7"/>
        <v>0</v>
      </c>
      <c r="U25" s="16">
        <f t="shared" si="8"/>
        <v>0</v>
      </c>
      <c r="V25" s="16">
        <f t="shared" si="9"/>
        <v>0</v>
      </c>
      <c r="W25" s="16">
        <f t="shared" si="19"/>
        <v>0</v>
      </c>
      <c r="X25" s="16">
        <f t="shared" si="20"/>
        <v>0</v>
      </c>
      <c r="Y25" s="16">
        <f t="shared" si="21"/>
        <v>0</v>
      </c>
      <c r="Z25" s="16">
        <f t="shared" si="22"/>
        <v>0</v>
      </c>
      <c r="AA25" s="16">
        <f t="shared" si="10"/>
        <v>0</v>
      </c>
      <c r="AB25" s="62" t="str">
        <f t="shared" si="30"/>
        <v/>
      </c>
      <c r="AC25" s="62" t="str">
        <f t="shared" si="31"/>
        <v/>
      </c>
      <c r="AD25" s="62" t="str">
        <f t="shared" si="32"/>
        <v/>
      </c>
      <c r="AE25" s="62" t="str">
        <f t="shared" si="33"/>
        <v/>
      </c>
      <c r="AF25" s="62">
        <f t="shared" si="34"/>
        <v>0</v>
      </c>
      <c r="AG25" s="62">
        <f t="shared" si="35"/>
        <v>0</v>
      </c>
      <c r="AH25" s="62">
        <f t="shared" si="36"/>
        <v>0</v>
      </c>
      <c r="AI25" s="62">
        <f t="shared" si="37"/>
        <v>0</v>
      </c>
      <c r="AJ25" s="62">
        <f t="shared" si="13"/>
        <v>0</v>
      </c>
      <c r="AK25" s="62" t="str">
        <f t="shared" si="29"/>
        <v/>
      </c>
      <c r="AL25" s="16">
        <f t="shared" si="14"/>
        <v>0</v>
      </c>
      <c r="AM25" s="16" t="str">
        <f t="shared" si="23"/>
        <v/>
      </c>
      <c r="AN25" s="16" t="str">
        <f t="shared" si="24"/>
        <v/>
      </c>
      <c r="AO25" s="16" t="str">
        <f t="shared" si="25"/>
        <v/>
      </c>
      <c r="AP25" s="16" t="str">
        <f t="shared" si="26"/>
        <v/>
      </c>
      <c r="AR25" t="s">
        <v>121</v>
      </c>
      <c r="AS25">
        <v>12</v>
      </c>
      <c r="AU25">
        <f t="shared" si="38"/>
        <v>0</v>
      </c>
      <c r="AV25">
        <v>19</v>
      </c>
      <c r="AW25" t="str">
        <f>IF(ISERROR(VLOOKUP($AV25,申込一覧表!$AB$5:$AH$167,2,0)),"",VLOOKUP($AV25,申込一覧表!$AB$5:$AH$167,2,0))</f>
        <v/>
      </c>
      <c r="AX25" t="str">
        <f>IF(ISERROR(VLOOKUP($AV25,申込一覧表!$AB$5:$AH$167,7,0)),"",VLOOKUP($AV25,申込一覧表!$AB$5:$AH$167,7,0))</f>
        <v/>
      </c>
      <c r="AY25" t="str">
        <f>IF(ISERROR(VLOOKUP($AV25,申込一覧表!$AB$5:$AI$167,8,0)),"",VLOOKUP($AV25,申込一覧表!$AB$5:$AI$167,8,0))</f>
        <v/>
      </c>
      <c r="AZ25" t="str">
        <f>IF(ISERROR(VLOOKUP($AV25,申込一覧表!$AB$5:$AH$167,5,0)),"",VLOOKUP($AV25,申込一覧表!$AB$5:$AH$167,5,0))</f>
        <v/>
      </c>
      <c r="BA25" t="str">
        <f>IF(ISERROR(VLOOKUP($AV25,申込一覧表!$AB$5:$AJ$167,9,0)),"",VLOOKUP($AV25,申込一覧表!$AB$5:$AJ$167,9,0))</f>
        <v/>
      </c>
      <c r="BB25">
        <f t="shared" si="39"/>
        <v>0</v>
      </c>
      <c r="BC25">
        <f t="shared" si="39"/>
        <v>0</v>
      </c>
      <c r="BD25">
        <f t="shared" si="39"/>
        <v>0</v>
      </c>
      <c r="BE25">
        <f t="shared" si="39"/>
        <v>0</v>
      </c>
      <c r="BF25">
        <f t="shared" si="39"/>
        <v>0</v>
      </c>
      <c r="BG25">
        <f t="shared" si="39"/>
        <v>0</v>
      </c>
      <c r="BH25">
        <f t="shared" si="39"/>
        <v>0</v>
      </c>
      <c r="BI25">
        <f t="shared" si="39"/>
        <v>0</v>
      </c>
      <c r="BJ25">
        <f t="shared" si="39"/>
        <v>0</v>
      </c>
      <c r="BK25">
        <f t="shared" si="39"/>
        <v>0</v>
      </c>
      <c r="BL25">
        <f t="shared" si="39"/>
        <v>0</v>
      </c>
      <c r="BM25">
        <f t="shared" si="39"/>
        <v>0</v>
      </c>
    </row>
    <row r="26" spans="1:66" ht="14.25" customHeight="1">
      <c r="A26" s="14" t="str">
        <f t="shared" si="15"/>
        <v/>
      </c>
      <c r="B26" s="14" t="str">
        <f t="shared" si="0"/>
        <v/>
      </c>
      <c r="C26" s="17" t="str">
        <f t="shared" si="28"/>
        <v/>
      </c>
      <c r="D26" s="63"/>
      <c r="E26" s="64"/>
      <c r="F26" s="63"/>
      <c r="G26" s="63"/>
      <c r="H26" s="63"/>
      <c r="I26" s="63"/>
      <c r="J26" s="27" t="str">
        <f t="shared" si="16"/>
        <v/>
      </c>
      <c r="K26" s="17" t="str">
        <f t="shared" si="17"/>
        <v/>
      </c>
      <c r="L26" s="17" t="str">
        <f t="shared" si="1"/>
        <v>999:99.99</v>
      </c>
      <c r="N26" s="16" t="str">
        <f t="shared" si="18"/>
        <v/>
      </c>
      <c r="O26" s="16" t="str">
        <f t="shared" si="2"/>
        <v/>
      </c>
      <c r="P26" s="16" t="str">
        <f t="shared" si="3"/>
        <v/>
      </c>
      <c r="Q26" s="16" t="str">
        <f t="shared" si="4"/>
        <v/>
      </c>
      <c r="R26" s="16">
        <f t="shared" si="5"/>
        <v>0</v>
      </c>
      <c r="S26" s="16">
        <f t="shared" si="6"/>
        <v>0</v>
      </c>
      <c r="T26" s="16">
        <f t="shared" si="7"/>
        <v>0</v>
      </c>
      <c r="U26" s="16">
        <f t="shared" si="8"/>
        <v>0</v>
      </c>
      <c r="V26" s="16">
        <f t="shared" si="9"/>
        <v>0</v>
      </c>
      <c r="W26" s="16">
        <f t="shared" si="19"/>
        <v>0</v>
      </c>
      <c r="X26" s="16">
        <f t="shared" si="20"/>
        <v>0</v>
      </c>
      <c r="Y26" s="16">
        <f t="shared" si="21"/>
        <v>0</v>
      </c>
      <c r="Z26" s="16">
        <f t="shared" si="22"/>
        <v>0</v>
      </c>
      <c r="AA26" s="16">
        <f t="shared" si="10"/>
        <v>0</v>
      </c>
      <c r="AB26" s="62" t="str">
        <f t="shared" si="30"/>
        <v/>
      </c>
      <c r="AC26" s="62" t="str">
        <f t="shared" si="31"/>
        <v/>
      </c>
      <c r="AD26" s="62" t="str">
        <f t="shared" si="32"/>
        <v/>
      </c>
      <c r="AE26" s="62" t="str">
        <f t="shared" si="33"/>
        <v/>
      </c>
      <c r="AF26" s="62">
        <f t="shared" si="34"/>
        <v>0</v>
      </c>
      <c r="AG26" s="62">
        <f t="shared" si="35"/>
        <v>0</v>
      </c>
      <c r="AH26" s="62">
        <f t="shared" si="36"/>
        <v>0</v>
      </c>
      <c r="AI26" s="62">
        <f t="shared" si="37"/>
        <v>0</v>
      </c>
      <c r="AJ26" s="62">
        <f t="shared" si="13"/>
        <v>0</v>
      </c>
      <c r="AK26" s="62" t="str">
        <f t="shared" si="29"/>
        <v/>
      </c>
      <c r="AL26" s="16">
        <f t="shared" si="14"/>
        <v>0</v>
      </c>
      <c r="AM26" s="16" t="str">
        <f t="shared" si="23"/>
        <v/>
      </c>
      <c r="AN26" s="16" t="str">
        <f t="shared" si="24"/>
        <v/>
      </c>
      <c r="AO26" s="16" t="str">
        <f t="shared" si="25"/>
        <v/>
      </c>
      <c r="AP26" s="16" t="str">
        <f t="shared" si="26"/>
        <v/>
      </c>
      <c r="AV26">
        <v>20</v>
      </c>
      <c r="AW26" t="str">
        <f>IF(ISERROR(VLOOKUP($AV26,申込一覧表!$AB$5:$AH$167,2,0)),"",VLOOKUP($AV26,申込一覧表!$AB$5:$AH$167,2,0))</f>
        <v/>
      </c>
      <c r="AX26" t="str">
        <f>IF(ISERROR(VLOOKUP($AV26,申込一覧表!$AB$5:$AH$167,7,0)),"",VLOOKUP($AV26,申込一覧表!$AB$5:$AH$167,7,0))</f>
        <v/>
      </c>
      <c r="AY26" t="str">
        <f>IF(ISERROR(VLOOKUP($AV26,申込一覧表!$AB$5:$AI$167,8,0)),"",VLOOKUP($AV26,申込一覧表!$AB$5:$AI$167,8,0))</f>
        <v/>
      </c>
      <c r="AZ26" t="str">
        <f>IF(ISERROR(VLOOKUP($AV26,申込一覧表!$AB$5:$AH$167,5,0)),"",VLOOKUP($AV26,申込一覧表!$AB$5:$AH$167,5,0))</f>
        <v/>
      </c>
      <c r="BA26" t="str">
        <f>IF(ISERROR(VLOOKUP($AV26,申込一覧表!$AB$5:$AJ$167,9,0)),"",VLOOKUP($AV26,申込一覧表!$AB$5:$AJ$167,9,0))</f>
        <v/>
      </c>
      <c r="BB26">
        <f t="shared" si="39"/>
        <v>0</v>
      </c>
      <c r="BC26">
        <f t="shared" si="39"/>
        <v>0</v>
      </c>
      <c r="BD26">
        <f t="shared" si="39"/>
        <v>0</v>
      </c>
      <c r="BE26">
        <f t="shared" si="39"/>
        <v>0</v>
      </c>
      <c r="BF26">
        <f t="shared" si="39"/>
        <v>0</v>
      </c>
      <c r="BG26">
        <f t="shared" si="39"/>
        <v>0</v>
      </c>
      <c r="BH26">
        <f t="shared" si="39"/>
        <v>0</v>
      </c>
      <c r="BI26">
        <f t="shared" si="39"/>
        <v>0</v>
      </c>
      <c r="BJ26">
        <f t="shared" si="39"/>
        <v>0</v>
      </c>
      <c r="BK26">
        <f t="shared" si="39"/>
        <v>0</v>
      </c>
      <c r="BL26">
        <f t="shared" si="39"/>
        <v>0</v>
      </c>
      <c r="BM26">
        <f t="shared" si="39"/>
        <v>0</v>
      </c>
    </row>
    <row r="27" spans="1:66" ht="14.25" customHeight="1">
      <c r="A27" s="14" t="str">
        <f t="shared" si="15"/>
        <v/>
      </c>
      <c r="B27" s="14" t="str">
        <f t="shared" si="0"/>
        <v/>
      </c>
      <c r="C27" s="17" t="str">
        <f t="shared" si="28"/>
        <v/>
      </c>
      <c r="D27" s="63"/>
      <c r="E27" s="64"/>
      <c r="F27" s="63"/>
      <c r="G27" s="63"/>
      <c r="H27" s="63"/>
      <c r="I27" s="63"/>
      <c r="J27" s="27" t="str">
        <f t="shared" si="16"/>
        <v/>
      </c>
      <c r="K27" s="17" t="str">
        <f t="shared" si="17"/>
        <v/>
      </c>
      <c r="L27" s="17" t="str">
        <f t="shared" si="1"/>
        <v>999:99.99</v>
      </c>
      <c r="N27" s="16" t="str">
        <f t="shared" si="18"/>
        <v/>
      </c>
      <c r="O27" s="16" t="str">
        <f t="shared" si="2"/>
        <v/>
      </c>
      <c r="P27" s="16" t="str">
        <f t="shared" si="3"/>
        <v/>
      </c>
      <c r="Q27" s="16" t="str">
        <f t="shared" si="4"/>
        <v/>
      </c>
      <c r="R27" s="16">
        <f t="shared" si="5"/>
        <v>0</v>
      </c>
      <c r="S27" s="16">
        <f t="shared" si="6"/>
        <v>0</v>
      </c>
      <c r="T27" s="16">
        <f t="shared" si="7"/>
        <v>0</v>
      </c>
      <c r="U27" s="16">
        <f t="shared" si="8"/>
        <v>0</v>
      </c>
      <c r="V27" s="16">
        <f t="shared" si="9"/>
        <v>0</v>
      </c>
      <c r="W27" s="16">
        <f t="shared" si="19"/>
        <v>0</v>
      </c>
      <c r="X27" s="16">
        <f t="shared" si="20"/>
        <v>0</v>
      </c>
      <c r="Y27" s="16">
        <f t="shared" si="21"/>
        <v>0</v>
      </c>
      <c r="Z27" s="16">
        <f t="shared" si="22"/>
        <v>0</v>
      </c>
      <c r="AA27" s="16">
        <f t="shared" si="10"/>
        <v>0</v>
      </c>
      <c r="AB27" s="62" t="str">
        <f t="shared" si="30"/>
        <v/>
      </c>
      <c r="AC27" s="62" t="str">
        <f t="shared" si="31"/>
        <v/>
      </c>
      <c r="AD27" s="62" t="str">
        <f t="shared" si="32"/>
        <v/>
      </c>
      <c r="AE27" s="62" t="str">
        <f t="shared" si="33"/>
        <v/>
      </c>
      <c r="AF27" s="62">
        <f t="shared" si="34"/>
        <v>0</v>
      </c>
      <c r="AG27" s="62">
        <f t="shared" si="35"/>
        <v>0</v>
      </c>
      <c r="AH27" s="62">
        <f t="shared" si="36"/>
        <v>0</v>
      </c>
      <c r="AI27" s="62">
        <f t="shared" si="37"/>
        <v>0</v>
      </c>
      <c r="AJ27" s="62">
        <f t="shared" si="13"/>
        <v>0</v>
      </c>
      <c r="AK27" s="62" t="str">
        <f t="shared" si="29"/>
        <v/>
      </c>
      <c r="AL27" s="16">
        <f t="shared" si="14"/>
        <v>0</v>
      </c>
      <c r="AM27" s="16" t="str">
        <f t="shared" si="23"/>
        <v/>
      </c>
      <c r="AN27" s="16" t="str">
        <f t="shared" si="24"/>
        <v/>
      </c>
      <c r="AO27" s="16" t="str">
        <f t="shared" si="25"/>
        <v/>
      </c>
      <c r="AP27" s="16" t="str">
        <f t="shared" si="26"/>
        <v/>
      </c>
      <c r="AQ27" s="15"/>
      <c r="AR27" s="15"/>
      <c r="AV27">
        <v>21</v>
      </c>
      <c r="AW27" t="str">
        <f>IF(ISERROR(VLOOKUP($AV27,申込一覧表!$AB$5:$AH$167,2,0)),"",VLOOKUP($AV27,申込一覧表!$AB$5:$AH$167,2,0))</f>
        <v/>
      </c>
      <c r="AX27" t="str">
        <f>IF(ISERROR(VLOOKUP($AV27,申込一覧表!$AB$5:$AH$167,7,0)),"",VLOOKUP($AV27,申込一覧表!$AB$5:$AH$167,7,0))</f>
        <v/>
      </c>
      <c r="AY27" t="str">
        <f>IF(ISERROR(VLOOKUP($AV27,申込一覧表!$AB$5:$AI$167,8,0)),"",VLOOKUP($AV27,申込一覧表!$AB$5:$AI$167,8,0))</f>
        <v/>
      </c>
      <c r="AZ27" t="str">
        <f>IF(ISERROR(VLOOKUP($AV27,申込一覧表!$AB$5:$AH$167,5,0)),"",VLOOKUP($AV27,申込一覧表!$AB$5:$AH$167,5,0))</f>
        <v/>
      </c>
      <c r="BA27" t="str">
        <f>IF(ISERROR(VLOOKUP($AV27,申込一覧表!$AB$5:$AJ$167,9,0)),"",VLOOKUP($AV27,申込一覧表!$AB$5:$AJ$167,9,0))</f>
        <v/>
      </c>
      <c r="BB27">
        <f t="shared" ref="BB27:BM36" si="40">COUNTIF($AB$6:$AE$65,BB$5&amp;$AW27)</f>
        <v>0</v>
      </c>
      <c r="BC27">
        <f t="shared" si="40"/>
        <v>0</v>
      </c>
      <c r="BD27">
        <f t="shared" si="40"/>
        <v>0</v>
      </c>
      <c r="BE27">
        <f t="shared" si="40"/>
        <v>0</v>
      </c>
      <c r="BF27">
        <f t="shared" si="40"/>
        <v>0</v>
      </c>
      <c r="BG27">
        <f t="shared" si="40"/>
        <v>0</v>
      </c>
      <c r="BH27">
        <f t="shared" si="40"/>
        <v>0</v>
      </c>
      <c r="BI27">
        <f t="shared" si="40"/>
        <v>0</v>
      </c>
      <c r="BJ27">
        <f t="shared" si="40"/>
        <v>0</v>
      </c>
      <c r="BK27">
        <f t="shared" si="40"/>
        <v>0</v>
      </c>
      <c r="BL27">
        <f t="shared" si="40"/>
        <v>0</v>
      </c>
      <c r="BM27">
        <f t="shared" si="40"/>
        <v>0</v>
      </c>
    </row>
    <row r="28" spans="1:66" ht="14.25" customHeight="1">
      <c r="A28" s="14" t="str">
        <f t="shared" si="15"/>
        <v/>
      </c>
      <c r="B28" s="14" t="str">
        <f t="shared" si="0"/>
        <v/>
      </c>
      <c r="C28" s="17" t="str">
        <f t="shared" si="28"/>
        <v/>
      </c>
      <c r="D28" s="63"/>
      <c r="E28" s="64"/>
      <c r="F28" s="63"/>
      <c r="G28" s="63"/>
      <c r="H28" s="63"/>
      <c r="I28" s="63"/>
      <c r="J28" s="27" t="str">
        <f t="shared" si="16"/>
        <v/>
      </c>
      <c r="K28" s="17" t="str">
        <f t="shared" si="17"/>
        <v/>
      </c>
      <c r="L28" s="17" t="str">
        <f t="shared" si="1"/>
        <v>999:99.99</v>
      </c>
      <c r="N28" s="16" t="str">
        <f t="shared" si="18"/>
        <v/>
      </c>
      <c r="O28" s="16" t="str">
        <f t="shared" si="2"/>
        <v/>
      </c>
      <c r="P28" s="16" t="str">
        <f t="shared" si="3"/>
        <v/>
      </c>
      <c r="Q28" s="16" t="str">
        <f t="shared" si="4"/>
        <v/>
      </c>
      <c r="R28" s="16">
        <f t="shared" si="5"/>
        <v>0</v>
      </c>
      <c r="S28" s="16">
        <f t="shared" si="6"/>
        <v>0</v>
      </c>
      <c r="T28" s="16">
        <f t="shared" si="7"/>
        <v>0</v>
      </c>
      <c r="U28" s="16">
        <f t="shared" si="8"/>
        <v>0</v>
      </c>
      <c r="V28" s="16">
        <f t="shared" si="9"/>
        <v>0</v>
      </c>
      <c r="W28" s="16">
        <f t="shared" si="19"/>
        <v>0</v>
      </c>
      <c r="X28" s="16">
        <f t="shared" si="20"/>
        <v>0</v>
      </c>
      <c r="Y28" s="16">
        <f t="shared" si="21"/>
        <v>0</v>
      </c>
      <c r="Z28" s="16">
        <f t="shared" si="22"/>
        <v>0</v>
      </c>
      <c r="AA28" s="16">
        <f t="shared" si="10"/>
        <v>0</v>
      </c>
      <c r="AB28" s="62" t="str">
        <f t="shared" si="30"/>
        <v/>
      </c>
      <c r="AC28" s="62" t="str">
        <f t="shared" si="31"/>
        <v/>
      </c>
      <c r="AD28" s="62" t="str">
        <f t="shared" si="32"/>
        <v/>
      </c>
      <c r="AE28" s="62" t="str">
        <f t="shared" si="33"/>
        <v/>
      </c>
      <c r="AF28" s="62">
        <f t="shared" si="34"/>
        <v>0</v>
      </c>
      <c r="AG28" s="62">
        <f t="shared" si="35"/>
        <v>0</v>
      </c>
      <c r="AH28" s="62">
        <f t="shared" si="36"/>
        <v>0</v>
      </c>
      <c r="AI28" s="62">
        <f t="shared" si="37"/>
        <v>0</v>
      </c>
      <c r="AJ28" s="62">
        <f t="shared" si="13"/>
        <v>0</v>
      </c>
      <c r="AK28" s="62" t="str">
        <f t="shared" si="29"/>
        <v/>
      </c>
      <c r="AL28" s="16">
        <f t="shared" si="14"/>
        <v>0</v>
      </c>
      <c r="AM28" s="16" t="str">
        <f t="shared" si="23"/>
        <v/>
      </c>
      <c r="AN28" s="16" t="str">
        <f t="shared" si="24"/>
        <v/>
      </c>
      <c r="AO28" s="16" t="str">
        <f t="shared" si="25"/>
        <v/>
      </c>
      <c r="AP28" s="16" t="str">
        <f t="shared" si="26"/>
        <v/>
      </c>
      <c r="AV28">
        <v>22</v>
      </c>
      <c r="AW28" t="str">
        <f>IF(ISERROR(VLOOKUP($AV28,申込一覧表!$AB$5:$AH$167,2,0)),"",VLOOKUP($AV28,申込一覧表!$AB$5:$AH$167,2,0))</f>
        <v/>
      </c>
      <c r="AX28" t="str">
        <f>IF(ISERROR(VLOOKUP($AV28,申込一覧表!$AB$5:$AH$167,7,0)),"",VLOOKUP($AV28,申込一覧表!$AB$5:$AH$167,7,0))</f>
        <v/>
      </c>
      <c r="AY28" t="str">
        <f>IF(ISERROR(VLOOKUP($AV28,申込一覧表!$AB$5:$AI$167,8,0)),"",VLOOKUP($AV28,申込一覧表!$AB$5:$AI$167,8,0))</f>
        <v/>
      </c>
      <c r="AZ28" t="str">
        <f>IF(ISERROR(VLOOKUP($AV28,申込一覧表!$AB$5:$AH$167,5,0)),"",VLOOKUP($AV28,申込一覧表!$AB$5:$AH$167,5,0))</f>
        <v/>
      </c>
      <c r="BA28" t="str">
        <f>IF(ISERROR(VLOOKUP($AV28,申込一覧表!$AB$5:$AJ$167,9,0)),"",VLOOKUP($AV28,申込一覧表!$AB$5:$AJ$167,9,0))</f>
        <v/>
      </c>
      <c r="BB28">
        <f t="shared" si="40"/>
        <v>0</v>
      </c>
      <c r="BC28">
        <f t="shared" si="40"/>
        <v>0</v>
      </c>
      <c r="BD28">
        <f t="shared" si="40"/>
        <v>0</v>
      </c>
      <c r="BE28">
        <f t="shared" si="40"/>
        <v>0</v>
      </c>
      <c r="BF28">
        <f t="shared" si="40"/>
        <v>0</v>
      </c>
      <c r="BG28">
        <f t="shared" si="40"/>
        <v>0</v>
      </c>
      <c r="BH28">
        <f t="shared" si="40"/>
        <v>0</v>
      </c>
      <c r="BI28">
        <f t="shared" si="40"/>
        <v>0</v>
      </c>
      <c r="BJ28">
        <f t="shared" si="40"/>
        <v>0</v>
      </c>
      <c r="BK28">
        <f t="shared" si="40"/>
        <v>0</v>
      </c>
      <c r="BL28">
        <f t="shared" si="40"/>
        <v>0</v>
      </c>
      <c r="BM28">
        <f t="shared" si="40"/>
        <v>0</v>
      </c>
    </row>
    <row r="29" spans="1:66" s="15" customFormat="1" ht="14.25" customHeight="1">
      <c r="A29" s="14" t="str">
        <f t="shared" si="15"/>
        <v/>
      </c>
      <c r="B29" s="14" t="str">
        <f t="shared" si="0"/>
        <v/>
      </c>
      <c r="C29" s="17" t="str">
        <f t="shared" si="28"/>
        <v/>
      </c>
      <c r="D29" s="63"/>
      <c r="E29" s="64"/>
      <c r="F29" s="63"/>
      <c r="G29" s="63"/>
      <c r="H29" s="63"/>
      <c r="I29" s="63"/>
      <c r="J29" s="27" t="str">
        <f t="shared" si="16"/>
        <v/>
      </c>
      <c r="K29" s="17" t="str">
        <f t="shared" si="17"/>
        <v/>
      </c>
      <c r="L29" s="17" t="str">
        <f t="shared" si="1"/>
        <v>999:99.99</v>
      </c>
      <c r="N29" s="16" t="str">
        <f t="shared" si="18"/>
        <v/>
      </c>
      <c r="O29" s="16" t="str">
        <f t="shared" si="2"/>
        <v/>
      </c>
      <c r="P29" s="16" t="str">
        <f t="shared" si="3"/>
        <v/>
      </c>
      <c r="Q29" s="16" t="str">
        <f t="shared" si="4"/>
        <v/>
      </c>
      <c r="R29" s="16">
        <f t="shared" si="5"/>
        <v>0</v>
      </c>
      <c r="S29" s="16">
        <f t="shared" si="6"/>
        <v>0</v>
      </c>
      <c r="T29" s="16">
        <f t="shared" si="7"/>
        <v>0</v>
      </c>
      <c r="U29" s="16">
        <f t="shared" si="8"/>
        <v>0</v>
      </c>
      <c r="V29" s="16">
        <f t="shared" si="9"/>
        <v>0</v>
      </c>
      <c r="W29" s="16">
        <f t="shared" si="19"/>
        <v>0</v>
      </c>
      <c r="X29" s="16">
        <f t="shared" si="20"/>
        <v>0</v>
      </c>
      <c r="Y29" s="16">
        <f t="shared" si="21"/>
        <v>0</v>
      </c>
      <c r="Z29" s="16">
        <f t="shared" si="22"/>
        <v>0</v>
      </c>
      <c r="AA29" s="16">
        <f t="shared" si="10"/>
        <v>0</v>
      </c>
      <c r="AB29" s="62" t="str">
        <f t="shared" si="30"/>
        <v/>
      </c>
      <c r="AC29" s="62" t="str">
        <f t="shared" si="31"/>
        <v/>
      </c>
      <c r="AD29" s="62" t="str">
        <f t="shared" si="32"/>
        <v/>
      </c>
      <c r="AE29" s="62" t="str">
        <f t="shared" si="33"/>
        <v/>
      </c>
      <c r="AF29" s="62">
        <f t="shared" si="34"/>
        <v>0</v>
      </c>
      <c r="AG29" s="62">
        <f t="shared" si="35"/>
        <v>0</v>
      </c>
      <c r="AH29" s="62">
        <f t="shared" si="36"/>
        <v>0</v>
      </c>
      <c r="AI29" s="62">
        <f t="shared" si="37"/>
        <v>0</v>
      </c>
      <c r="AJ29" s="62">
        <f t="shared" si="13"/>
        <v>0</v>
      </c>
      <c r="AK29" s="62" t="str">
        <f t="shared" si="29"/>
        <v/>
      </c>
      <c r="AL29" s="16">
        <f t="shared" si="14"/>
        <v>0</v>
      </c>
      <c r="AM29" s="16" t="str">
        <f t="shared" si="23"/>
        <v/>
      </c>
      <c r="AN29" s="16" t="str">
        <f t="shared" si="24"/>
        <v/>
      </c>
      <c r="AO29" s="16" t="str">
        <f t="shared" si="25"/>
        <v/>
      </c>
      <c r="AP29" s="16" t="str">
        <f t="shared" si="26"/>
        <v/>
      </c>
      <c r="AQ29"/>
      <c r="AR29"/>
      <c r="AV29">
        <v>23</v>
      </c>
      <c r="AW29" t="str">
        <f>IF(ISERROR(VLOOKUP($AV29,申込一覧表!$AB$5:$AH$167,2,0)),"",VLOOKUP($AV29,申込一覧表!$AB$5:$AH$167,2,0))</f>
        <v/>
      </c>
      <c r="AX29" t="str">
        <f>IF(ISERROR(VLOOKUP($AV29,申込一覧表!$AB$5:$AH$167,7,0)),"",VLOOKUP($AV29,申込一覧表!$AB$5:$AH$167,7,0))</f>
        <v/>
      </c>
      <c r="AY29" t="str">
        <f>IF(ISERROR(VLOOKUP($AV29,申込一覧表!$AB$5:$AI$167,8,0)),"",VLOOKUP($AV29,申込一覧表!$AB$5:$AI$167,8,0))</f>
        <v/>
      </c>
      <c r="AZ29" t="str">
        <f>IF(ISERROR(VLOOKUP($AV29,申込一覧表!$AB$5:$AH$167,5,0)),"",VLOOKUP($AV29,申込一覧表!$AB$5:$AH$167,5,0))</f>
        <v/>
      </c>
      <c r="BA29" t="str">
        <f>IF(ISERROR(VLOOKUP($AV29,申込一覧表!$AB$5:$AJ$167,9,0)),"",VLOOKUP($AV29,申込一覧表!$AB$5:$AJ$167,9,0))</f>
        <v/>
      </c>
      <c r="BB29">
        <f t="shared" si="40"/>
        <v>0</v>
      </c>
      <c r="BC29">
        <f t="shared" si="40"/>
        <v>0</v>
      </c>
      <c r="BD29">
        <f t="shared" si="40"/>
        <v>0</v>
      </c>
      <c r="BE29">
        <f t="shared" si="40"/>
        <v>0</v>
      </c>
      <c r="BF29">
        <f t="shared" si="40"/>
        <v>0</v>
      </c>
      <c r="BG29">
        <f t="shared" si="40"/>
        <v>0</v>
      </c>
      <c r="BH29">
        <f t="shared" si="40"/>
        <v>0</v>
      </c>
      <c r="BI29">
        <f t="shared" si="40"/>
        <v>0</v>
      </c>
      <c r="BJ29">
        <f t="shared" si="40"/>
        <v>0</v>
      </c>
      <c r="BK29">
        <f t="shared" si="40"/>
        <v>0</v>
      </c>
      <c r="BL29">
        <f t="shared" si="40"/>
        <v>0</v>
      </c>
      <c r="BM29">
        <f t="shared" si="40"/>
        <v>0</v>
      </c>
    </row>
    <row r="30" spans="1:66" ht="14.25" customHeight="1">
      <c r="A30" s="14" t="str">
        <f t="shared" si="15"/>
        <v/>
      </c>
      <c r="B30" s="14" t="str">
        <f t="shared" si="0"/>
        <v/>
      </c>
      <c r="C30" s="17" t="str">
        <f t="shared" si="28"/>
        <v/>
      </c>
      <c r="D30" s="63"/>
      <c r="E30" s="64"/>
      <c r="F30" s="63"/>
      <c r="G30" s="63"/>
      <c r="H30" s="63"/>
      <c r="I30" s="63"/>
      <c r="J30" s="27" t="str">
        <f t="shared" si="16"/>
        <v/>
      </c>
      <c r="K30" s="17" t="str">
        <f t="shared" si="17"/>
        <v/>
      </c>
      <c r="L30" s="17" t="str">
        <f t="shared" si="1"/>
        <v>999:99.99</v>
      </c>
      <c r="N30" s="16" t="str">
        <f t="shared" si="18"/>
        <v/>
      </c>
      <c r="O30" s="16" t="str">
        <f t="shared" si="2"/>
        <v/>
      </c>
      <c r="P30" s="16" t="str">
        <f t="shared" si="3"/>
        <v/>
      </c>
      <c r="Q30" s="16" t="str">
        <f t="shared" si="4"/>
        <v/>
      </c>
      <c r="R30" s="16">
        <f t="shared" si="5"/>
        <v>0</v>
      </c>
      <c r="S30" s="16">
        <f t="shared" si="6"/>
        <v>0</v>
      </c>
      <c r="T30" s="16">
        <f t="shared" si="7"/>
        <v>0</v>
      </c>
      <c r="U30" s="16">
        <f t="shared" si="8"/>
        <v>0</v>
      </c>
      <c r="V30" s="16">
        <f t="shared" si="9"/>
        <v>0</v>
      </c>
      <c r="W30" s="16">
        <f t="shared" si="19"/>
        <v>0</v>
      </c>
      <c r="X30" s="16">
        <f t="shared" si="20"/>
        <v>0</v>
      </c>
      <c r="Y30" s="16">
        <f t="shared" si="21"/>
        <v>0</v>
      </c>
      <c r="Z30" s="16">
        <f t="shared" si="22"/>
        <v>0</v>
      </c>
      <c r="AA30" s="16">
        <f t="shared" si="10"/>
        <v>0</v>
      </c>
      <c r="AB30" s="62" t="str">
        <f t="shared" si="30"/>
        <v/>
      </c>
      <c r="AC30" s="62" t="str">
        <f t="shared" si="31"/>
        <v/>
      </c>
      <c r="AD30" s="62" t="str">
        <f t="shared" si="32"/>
        <v/>
      </c>
      <c r="AE30" s="62" t="str">
        <f t="shared" si="33"/>
        <v/>
      </c>
      <c r="AF30" s="62">
        <f t="shared" si="34"/>
        <v>0</v>
      </c>
      <c r="AG30" s="62">
        <f t="shared" si="35"/>
        <v>0</v>
      </c>
      <c r="AH30" s="62">
        <f t="shared" si="36"/>
        <v>0</v>
      </c>
      <c r="AI30" s="62">
        <f t="shared" si="37"/>
        <v>0</v>
      </c>
      <c r="AJ30" s="62">
        <f t="shared" si="13"/>
        <v>0</v>
      </c>
      <c r="AK30" s="62" t="str">
        <f t="shared" si="29"/>
        <v/>
      </c>
      <c r="AL30" s="16">
        <f t="shared" si="14"/>
        <v>0</v>
      </c>
      <c r="AM30" s="16" t="str">
        <f t="shared" si="23"/>
        <v/>
      </c>
      <c r="AN30" s="16" t="str">
        <f t="shared" si="24"/>
        <v/>
      </c>
      <c r="AO30" s="16" t="str">
        <f t="shared" si="25"/>
        <v/>
      </c>
      <c r="AP30" s="16" t="str">
        <f t="shared" si="26"/>
        <v/>
      </c>
      <c r="AV30">
        <v>24</v>
      </c>
      <c r="AW30" t="str">
        <f>IF(ISERROR(VLOOKUP($AV30,申込一覧表!$AB$5:$AH$167,2,0)),"",VLOOKUP($AV30,申込一覧表!$AB$5:$AH$167,2,0))</f>
        <v/>
      </c>
      <c r="AX30" t="str">
        <f>IF(ISERROR(VLOOKUP($AV30,申込一覧表!$AB$5:$AH$167,7,0)),"",VLOOKUP($AV30,申込一覧表!$AB$5:$AH$167,7,0))</f>
        <v/>
      </c>
      <c r="AY30" t="str">
        <f>IF(ISERROR(VLOOKUP($AV30,申込一覧表!$AB$5:$AI$167,8,0)),"",VLOOKUP($AV30,申込一覧表!$AB$5:$AI$167,8,0))</f>
        <v/>
      </c>
      <c r="AZ30" t="str">
        <f>IF(ISERROR(VLOOKUP($AV30,申込一覧表!$AB$5:$AH$167,5,0)),"",VLOOKUP($AV30,申込一覧表!$AB$5:$AH$167,5,0))</f>
        <v/>
      </c>
      <c r="BA30" t="str">
        <f>IF(ISERROR(VLOOKUP($AV30,申込一覧表!$AB$5:$AJ$167,9,0)),"",VLOOKUP($AV30,申込一覧表!$AB$5:$AJ$167,9,0))</f>
        <v/>
      </c>
      <c r="BB30">
        <f t="shared" si="40"/>
        <v>0</v>
      </c>
      <c r="BC30">
        <f t="shared" si="40"/>
        <v>0</v>
      </c>
      <c r="BD30">
        <f t="shared" si="40"/>
        <v>0</v>
      </c>
      <c r="BE30">
        <f t="shared" si="40"/>
        <v>0</v>
      </c>
      <c r="BF30">
        <f t="shared" si="40"/>
        <v>0</v>
      </c>
      <c r="BG30">
        <f t="shared" si="40"/>
        <v>0</v>
      </c>
      <c r="BH30">
        <f t="shared" si="40"/>
        <v>0</v>
      </c>
      <c r="BI30">
        <f t="shared" si="40"/>
        <v>0</v>
      </c>
      <c r="BJ30">
        <f t="shared" si="40"/>
        <v>0</v>
      </c>
      <c r="BK30">
        <f t="shared" si="40"/>
        <v>0</v>
      </c>
      <c r="BL30">
        <f t="shared" si="40"/>
        <v>0</v>
      </c>
      <c r="BM30">
        <f t="shared" si="40"/>
        <v>0</v>
      </c>
    </row>
    <row r="31" spans="1:66" ht="14.25" customHeight="1">
      <c r="A31" s="14" t="str">
        <f t="shared" si="15"/>
        <v/>
      </c>
      <c r="B31" s="14" t="str">
        <f t="shared" si="0"/>
        <v/>
      </c>
      <c r="C31" s="17" t="str">
        <f t="shared" si="28"/>
        <v/>
      </c>
      <c r="D31" s="63"/>
      <c r="E31" s="64"/>
      <c r="F31" s="63"/>
      <c r="G31" s="63"/>
      <c r="H31" s="63"/>
      <c r="I31" s="63"/>
      <c r="J31" s="27" t="str">
        <f t="shared" si="16"/>
        <v/>
      </c>
      <c r="K31" s="17" t="str">
        <f t="shared" si="17"/>
        <v/>
      </c>
      <c r="L31" s="17" t="str">
        <f t="shared" si="1"/>
        <v>999:99.99</v>
      </c>
      <c r="N31" s="16" t="str">
        <f t="shared" si="18"/>
        <v/>
      </c>
      <c r="O31" s="16" t="str">
        <f t="shared" si="2"/>
        <v/>
      </c>
      <c r="P31" s="16" t="str">
        <f t="shared" si="3"/>
        <v/>
      </c>
      <c r="Q31" s="16" t="str">
        <f t="shared" si="4"/>
        <v/>
      </c>
      <c r="R31" s="16">
        <f t="shared" si="5"/>
        <v>0</v>
      </c>
      <c r="S31" s="16">
        <f t="shared" si="6"/>
        <v>0</v>
      </c>
      <c r="T31" s="16">
        <f t="shared" si="7"/>
        <v>0</v>
      </c>
      <c r="U31" s="16">
        <f t="shared" si="8"/>
        <v>0</v>
      </c>
      <c r="V31" s="16">
        <f t="shared" si="9"/>
        <v>0</v>
      </c>
      <c r="W31" s="16">
        <f t="shared" si="19"/>
        <v>0</v>
      </c>
      <c r="X31" s="16">
        <f t="shared" si="20"/>
        <v>0</v>
      </c>
      <c r="Y31" s="16">
        <f t="shared" si="21"/>
        <v>0</v>
      </c>
      <c r="Z31" s="16">
        <f t="shared" si="22"/>
        <v>0</v>
      </c>
      <c r="AA31" s="16">
        <f t="shared" si="10"/>
        <v>0</v>
      </c>
      <c r="AB31" s="62" t="str">
        <f t="shared" si="30"/>
        <v/>
      </c>
      <c r="AC31" s="62" t="str">
        <f t="shared" si="31"/>
        <v/>
      </c>
      <c r="AD31" s="62" t="str">
        <f t="shared" si="32"/>
        <v/>
      </c>
      <c r="AE31" s="62" t="str">
        <f t="shared" si="33"/>
        <v/>
      </c>
      <c r="AF31" s="62">
        <f t="shared" si="34"/>
        <v>0</v>
      </c>
      <c r="AG31" s="62">
        <f t="shared" si="35"/>
        <v>0</v>
      </c>
      <c r="AH31" s="62">
        <f t="shared" si="36"/>
        <v>0</v>
      </c>
      <c r="AI31" s="62">
        <f t="shared" si="37"/>
        <v>0</v>
      </c>
      <c r="AJ31" s="62">
        <f t="shared" si="13"/>
        <v>0</v>
      </c>
      <c r="AK31" s="62" t="str">
        <f t="shared" si="29"/>
        <v/>
      </c>
      <c r="AL31" s="16">
        <f t="shared" si="14"/>
        <v>0</v>
      </c>
      <c r="AM31" s="16" t="str">
        <f t="shared" si="23"/>
        <v/>
      </c>
      <c r="AN31" s="16" t="str">
        <f t="shared" si="24"/>
        <v/>
      </c>
      <c r="AO31" s="16" t="str">
        <f t="shared" si="25"/>
        <v/>
      </c>
      <c r="AP31" s="16" t="str">
        <f t="shared" si="26"/>
        <v/>
      </c>
      <c r="AV31">
        <v>25</v>
      </c>
      <c r="AW31" t="str">
        <f>IF(ISERROR(VLOOKUP($AV31,申込一覧表!$AB$5:$AH$167,2,0)),"",VLOOKUP($AV31,申込一覧表!$AB$5:$AH$167,2,0))</f>
        <v/>
      </c>
      <c r="AX31" t="str">
        <f>IF(ISERROR(VLOOKUP($AV31,申込一覧表!$AB$5:$AH$167,7,0)),"",VLOOKUP($AV31,申込一覧表!$AB$5:$AH$167,7,0))</f>
        <v/>
      </c>
      <c r="AY31" t="str">
        <f>IF(ISERROR(VLOOKUP($AV31,申込一覧表!$AB$5:$AI$167,8,0)),"",VLOOKUP($AV31,申込一覧表!$AB$5:$AI$167,8,0))</f>
        <v/>
      </c>
      <c r="AZ31" t="str">
        <f>IF(ISERROR(VLOOKUP($AV31,申込一覧表!$AB$5:$AH$167,5,0)),"",VLOOKUP($AV31,申込一覧表!$AB$5:$AH$167,5,0))</f>
        <v/>
      </c>
      <c r="BA31" t="str">
        <f>IF(ISERROR(VLOOKUP($AV31,申込一覧表!$AB$5:$AJ$167,9,0)),"",VLOOKUP($AV31,申込一覧表!$AB$5:$AJ$167,9,0))</f>
        <v/>
      </c>
      <c r="BB31">
        <f t="shared" si="40"/>
        <v>0</v>
      </c>
      <c r="BC31">
        <f t="shared" si="40"/>
        <v>0</v>
      </c>
      <c r="BD31">
        <f t="shared" si="40"/>
        <v>0</v>
      </c>
      <c r="BE31">
        <f t="shared" si="40"/>
        <v>0</v>
      </c>
      <c r="BF31">
        <f t="shared" si="40"/>
        <v>0</v>
      </c>
      <c r="BG31">
        <f t="shared" si="40"/>
        <v>0</v>
      </c>
      <c r="BH31">
        <f t="shared" si="40"/>
        <v>0</v>
      </c>
      <c r="BI31">
        <f t="shared" si="40"/>
        <v>0</v>
      </c>
      <c r="BJ31">
        <f t="shared" si="40"/>
        <v>0</v>
      </c>
      <c r="BK31">
        <f t="shared" si="40"/>
        <v>0</v>
      </c>
      <c r="BL31">
        <f t="shared" si="40"/>
        <v>0</v>
      </c>
      <c r="BM31">
        <f t="shared" si="40"/>
        <v>0</v>
      </c>
    </row>
    <row r="32" spans="1:66" ht="14.25" customHeight="1">
      <c r="A32" s="14" t="str">
        <f t="shared" si="15"/>
        <v/>
      </c>
      <c r="B32" s="14" t="str">
        <f t="shared" si="0"/>
        <v/>
      </c>
      <c r="C32" s="17" t="str">
        <f t="shared" si="28"/>
        <v/>
      </c>
      <c r="D32" s="63"/>
      <c r="E32" s="64"/>
      <c r="F32" s="63"/>
      <c r="G32" s="63"/>
      <c r="H32" s="63"/>
      <c r="I32" s="63"/>
      <c r="J32" s="27" t="str">
        <f t="shared" si="16"/>
        <v/>
      </c>
      <c r="K32" s="17" t="str">
        <f t="shared" si="17"/>
        <v/>
      </c>
      <c r="L32" s="17" t="str">
        <f t="shared" si="1"/>
        <v>999:99.99</v>
      </c>
      <c r="N32" s="16" t="str">
        <f t="shared" si="18"/>
        <v/>
      </c>
      <c r="O32" s="16" t="str">
        <f t="shared" si="2"/>
        <v/>
      </c>
      <c r="P32" s="16" t="str">
        <f t="shared" si="3"/>
        <v/>
      </c>
      <c r="Q32" s="16" t="str">
        <f t="shared" si="4"/>
        <v/>
      </c>
      <c r="R32" s="16">
        <f t="shared" si="5"/>
        <v>0</v>
      </c>
      <c r="S32" s="16">
        <f t="shared" si="6"/>
        <v>0</v>
      </c>
      <c r="T32" s="16">
        <f t="shared" si="7"/>
        <v>0</v>
      </c>
      <c r="U32" s="16">
        <f t="shared" si="8"/>
        <v>0</v>
      </c>
      <c r="V32" s="16">
        <f t="shared" si="9"/>
        <v>0</v>
      </c>
      <c r="W32" s="16">
        <f t="shared" si="19"/>
        <v>0</v>
      </c>
      <c r="X32" s="16">
        <f t="shared" si="20"/>
        <v>0</v>
      </c>
      <c r="Y32" s="16">
        <f t="shared" si="21"/>
        <v>0</v>
      </c>
      <c r="Z32" s="16">
        <f t="shared" si="22"/>
        <v>0</v>
      </c>
      <c r="AA32" s="16">
        <f t="shared" si="10"/>
        <v>0</v>
      </c>
      <c r="AB32" s="62" t="str">
        <f t="shared" si="30"/>
        <v/>
      </c>
      <c r="AC32" s="62" t="str">
        <f t="shared" si="31"/>
        <v/>
      </c>
      <c r="AD32" s="62" t="str">
        <f t="shared" si="32"/>
        <v/>
      </c>
      <c r="AE32" s="62" t="str">
        <f t="shared" si="33"/>
        <v/>
      </c>
      <c r="AF32" s="62">
        <f t="shared" si="34"/>
        <v>0</v>
      </c>
      <c r="AG32" s="62">
        <f t="shared" si="35"/>
        <v>0</v>
      </c>
      <c r="AH32" s="62">
        <f t="shared" si="36"/>
        <v>0</v>
      </c>
      <c r="AI32" s="62">
        <f t="shared" si="37"/>
        <v>0</v>
      </c>
      <c r="AJ32" s="62">
        <f t="shared" si="13"/>
        <v>0</v>
      </c>
      <c r="AK32" s="62" t="str">
        <f t="shared" si="29"/>
        <v/>
      </c>
      <c r="AL32" s="16">
        <f t="shared" si="14"/>
        <v>0</v>
      </c>
      <c r="AM32" s="16" t="str">
        <f t="shared" si="23"/>
        <v/>
      </c>
      <c r="AN32" s="16" t="str">
        <f t="shared" si="24"/>
        <v/>
      </c>
      <c r="AO32" s="16" t="str">
        <f t="shared" si="25"/>
        <v/>
      </c>
      <c r="AP32" s="16" t="str">
        <f t="shared" si="26"/>
        <v/>
      </c>
      <c r="AV32">
        <v>26</v>
      </c>
      <c r="AW32" t="str">
        <f>IF(ISERROR(VLOOKUP($AV32,申込一覧表!$AB$5:$AH$167,2,0)),"",VLOOKUP($AV32,申込一覧表!$AB$5:$AH$167,2,0))</f>
        <v/>
      </c>
      <c r="AX32" t="str">
        <f>IF(ISERROR(VLOOKUP($AV32,申込一覧表!$AB$5:$AH$167,7,0)),"",VLOOKUP($AV32,申込一覧表!$AB$5:$AH$167,7,0))</f>
        <v/>
      </c>
      <c r="AY32" t="str">
        <f>IF(ISERROR(VLOOKUP($AV32,申込一覧表!$AB$5:$AI$167,8,0)),"",VLOOKUP($AV32,申込一覧表!$AB$5:$AI$167,8,0))</f>
        <v/>
      </c>
      <c r="AZ32" t="str">
        <f>IF(ISERROR(VLOOKUP($AV32,申込一覧表!$AB$5:$AH$167,5,0)),"",VLOOKUP($AV32,申込一覧表!$AB$5:$AH$167,5,0))</f>
        <v/>
      </c>
      <c r="BA32" t="str">
        <f>IF(ISERROR(VLOOKUP($AV32,申込一覧表!$AB$5:$AJ$167,9,0)),"",VLOOKUP($AV32,申込一覧表!$AB$5:$AJ$167,9,0))</f>
        <v/>
      </c>
      <c r="BB32">
        <f t="shared" si="40"/>
        <v>0</v>
      </c>
      <c r="BC32">
        <f t="shared" si="40"/>
        <v>0</v>
      </c>
      <c r="BD32">
        <f t="shared" si="40"/>
        <v>0</v>
      </c>
      <c r="BE32">
        <f t="shared" si="40"/>
        <v>0</v>
      </c>
      <c r="BF32">
        <f t="shared" si="40"/>
        <v>0</v>
      </c>
      <c r="BG32">
        <f t="shared" si="40"/>
        <v>0</v>
      </c>
      <c r="BH32">
        <f t="shared" si="40"/>
        <v>0</v>
      </c>
      <c r="BI32">
        <f t="shared" si="40"/>
        <v>0</v>
      </c>
      <c r="BJ32">
        <f t="shared" si="40"/>
        <v>0</v>
      </c>
      <c r="BK32">
        <f t="shared" si="40"/>
        <v>0</v>
      </c>
      <c r="BL32">
        <f t="shared" si="40"/>
        <v>0</v>
      </c>
      <c r="BM32">
        <f t="shared" si="40"/>
        <v>0</v>
      </c>
    </row>
    <row r="33" spans="1:65" ht="14.25" customHeight="1">
      <c r="A33" s="14" t="str">
        <f t="shared" si="15"/>
        <v/>
      </c>
      <c r="B33" s="14" t="str">
        <f t="shared" si="0"/>
        <v/>
      </c>
      <c r="C33" s="17" t="str">
        <f t="shared" si="28"/>
        <v/>
      </c>
      <c r="D33" s="63"/>
      <c r="E33" s="64"/>
      <c r="F33" s="63"/>
      <c r="G33" s="63"/>
      <c r="H33" s="63"/>
      <c r="I33" s="63"/>
      <c r="J33" s="27" t="str">
        <f t="shared" si="16"/>
        <v/>
      </c>
      <c r="K33" s="17" t="str">
        <f t="shared" si="17"/>
        <v/>
      </c>
      <c r="L33" s="17" t="str">
        <f t="shared" si="1"/>
        <v>999:99.99</v>
      </c>
      <c r="N33" s="16" t="str">
        <f t="shared" si="18"/>
        <v/>
      </c>
      <c r="O33" s="16" t="str">
        <f t="shared" si="2"/>
        <v/>
      </c>
      <c r="P33" s="16" t="str">
        <f t="shared" si="3"/>
        <v/>
      </c>
      <c r="Q33" s="16" t="str">
        <f t="shared" si="4"/>
        <v/>
      </c>
      <c r="R33" s="16">
        <f t="shared" si="5"/>
        <v>0</v>
      </c>
      <c r="S33" s="16">
        <f t="shared" si="6"/>
        <v>0</v>
      </c>
      <c r="T33" s="16">
        <f t="shared" si="7"/>
        <v>0</v>
      </c>
      <c r="U33" s="16">
        <f t="shared" si="8"/>
        <v>0</v>
      </c>
      <c r="V33" s="16">
        <f t="shared" si="9"/>
        <v>0</v>
      </c>
      <c r="W33" s="16">
        <f t="shared" si="19"/>
        <v>0</v>
      </c>
      <c r="X33" s="16">
        <f t="shared" si="20"/>
        <v>0</v>
      </c>
      <c r="Y33" s="16">
        <f t="shared" si="21"/>
        <v>0</v>
      </c>
      <c r="Z33" s="16">
        <f t="shared" si="22"/>
        <v>0</v>
      </c>
      <c r="AA33" s="16">
        <f t="shared" si="10"/>
        <v>0</v>
      </c>
      <c r="AB33" s="62" t="str">
        <f t="shared" si="30"/>
        <v/>
      </c>
      <c r="AC33" s="62" t="str">
        <f t="shared" si="31"/>
        <v/>
      </c>
      <c r="AD33" s="62" t="str">
        <f t="shared" si="32"/>
        <v/>
      </c>
      <c r="AE33" s="62" t="str">
        <f t="shared" si="33"/>
        <v/>
      </c>
      <c r="AF33" s="62">
        <f t="shared" si="34"/>
        <v>0</v>
      </c>
      <c r="AG33" s="62">
        <f t="shared" si="35"/>
        <v>0</v>
      </c>
      <c r="AH33" s="62">
        <f t="shared" si="36"/>
        <v>0</v>
      </c>
      <c r="AI33" s="62">
        <f t="shared" si="37"/>
        <v>0</v>
      </c>
      <c r="AJ33" s="62">
        <f t="shared" si="13"/>
        <v>0</v>
      </c>
      <c r="AK33" s="62" t="str">
        <f t="shared" si="29"/>
        <v/>
      </c>
      <c r="AL33" s="16">
        <f t="shared" si="14"/>
        <v>0</v>
      </c>
      <c r="AM33" s="16" t="str">
        <f t="shared" si="23"/>
        <v/>
      </c>
      <c r="AN33" s="16" t="str">
        <f t="shared" si="24"/>
        <v/>
      </c>
      <c r="AO33" s="16" t="str">
        <f t="shared" si="25"/>
        <v/>
      </c>
      <c r="AP33" s="16" t="str">
        <f t="shared" si="26"/>
        <v/>
      </c>
      <c r="AV33">
        <v>27</v>
      </c>
      <c r="AW33" t="str">
        <f>IF(ISERROR(VLOOKUP($AV33,申込一覧表!$AB$5:$AH$167,2,0)),"",VLOOKUP($AV33,申込一覧表!$AB$5:$AH$167,2,0))</f>
        <v/>
      </c>
      <c r="AX33" t="str">
        <f>IF(ISERROR(VLOOKUP($AV33,申込一覧表!$AB$5:$AH$167,7,0)),"",VLOOKUP($AV33,申込一覧表!$AB$5:$AH$167,7,0))</f>
        <v/>
      </c>
      <c r="AY33" t="str">
        <f>IF(ISERROR(VLOOKUP($AV33,申込一覧表!$AB$5:$AI$167,8,0)),"",VLOOKUP($AV33,申込一覧表!$AB$5:$AI$167,8,0))</f>
        <v/>
      </c>
      <c r="AZ33" t="str">
        <f>IF(ISERROR(VLOOKUP($AV33,申込一覧表!$AB$5:$AH$167,5,0)),"",VLOOKUP($AV33,申込一覧表!$AB$5:$AH$167,5,0))</f>
        <v/>
      </c>
      <c r="BA33" t="str">
        <f>IF(ISERROR(VLOOKUP($AV33,申込一覧表!$AB$5:$AJ$167,9,0)),"",VLOOKUP($AV33,申込一覧表!$AB$5:$AJ$167,9,0))</f>
        <v/>
      </c>
      <c r="BB33">
        <f t="shared" si="40"/>
        <v>0</v>
      </c>
      <c r="BC33">
        <f t="shared" si="40"/>
        <v>0</v>
      </c>
      <c r="BD33">
        <f t="shared" si="40"/>
        <v>0</v>
      </c>
      <c r="BE33">
        <f t="shared" si="40"/>
        <v>0</v>
      </c>
      <c r="BF33">
        <f t="shared" si="40"/>
        <v>0</v>
      </c>
      <c r="BG33">
        <f t="shared" si="40"/>
        <v>0</v>
      </c>
      <c r="BH33">
        <f t="shared" si="40"/>
        <v>0</v>
      </c>
      <c r="BI33">
        <f t="shared" si="40"/>
        <v>0</v>
      </c>
      <c r="BJ33">
        <f t="shared" si="40"/>
        <v>0</v>
      </c>
      <c r="BK33">
        <f t="shared" si="40"/>
        <v>0</v>
      </c>
      <c r="BL33">
        <f t="shared" si="40"/>
        <v>0</v>
      </c>
      <c r="BM33">
        <f t="shared" si="40"/>
        <v>0</v>
      </c>
    </row>
    <row r="34" spans="1:65" ht="14.25" customHeight="1">
      <c r="A34" s="14" t="str">
        <f t="shared" si="15"/>
        <v/>
      </c>
      <c r="B34" s="14" t="str">
        <f t="shared" si="0"/>
        <v/>
      </c>
      <c r="C34" s="17" t="str">
        <f t="shared" si="28"/>
        <v/>
      </c>
      <c r="D34" s="63"/>
      <c r="E34" s="64"/>
      <c r="F34" s="63"/>
      <c r="G34" s="63"/>
      <c r="H34" s="63"/>
      <c r="I34" s="63"/>
      <c r="J34" s="27" t="str">
        <f t="shared" si="16"/>
        <v/>
      </c>
      <c r="K34" s="17" t="str">
        <f t="shared" si="17"/>
        <v/>
      </c>
      <c r="L34" s="17" t="str">
        <f t="shared" si="1"/>
        <v>999:99.99</v>
      </c>
      <c r="N34" s="16" t="str">
        <f t="shared" si="18"/>
        <v/>
      </c>
      <c r="O34" s="16" t="str">
        <f t="shared" si="2"/>
        <v/>
      </c>
      <c r="P34" s="16" t="str">
        <f t="shared" si="3"/>
        <v/>
      </c>
      <c r="Q34" s="16" t="str">
        <f t="shared" si="4"/>
        <v/>
      </c>
      <c r="R34" s="16">
        <f t="shared" si="5"/>
        <v>0</v>
      </c>
      <c r="S34" s="16">
        <f t="shared" si="6"/>
        <v>0</v>
      </c>
      <c r="T34" s="16">
        <f t="shared" si="7"/>
        <v>0</v>
      </c>
      <c r="U34" s="16">
        <f t="shared" si="8"/>
        <v>0</v>
      </c>
      <c r="V34" s="16">
        <f t="shared" si="9"/>
        <v>0</v>
      </c>
      <c r="W34" s="16">
        <f t="shared" si="19"/>
        <v>0</v>
      </c>
      <c r="X34" s="16">
        <f t="shared" si="20"/>
        <v>0</v>
      </c>
      <c r="Y34" s="16">
        <f t="shared" si="21"/>
        <v>0</v>
      </c>
      <c r="Z34" s="16">
        <f t="shared" si="22"/>
        <v>0</v>
      </c>
      <c r="AA34" s="16">
        <f t="shared" si="10"/>
        <v>0</v>
      </c>
      <c r="AB34" s="62" t="str">
        <f t="shared" si="30"/>
        <v/>
      </c>
      <c r="AC34" s="62" t="str">
        <f t="shared" si="31"/>
        <v/>
      </c>
      <c r="AD34" s="62" t="str">
        <f t="shared" si="32"/>
        <v/>
      </c>
      <c r="AE34" s="62" t="str">
        <f t="shared" si="33"/>
        <v/>
      </c>
      <c r="AF34" s="62">
        <f t="shared" si="34"/>
        <v>0</v>
      </c>
      <c r="AG34" s="62">
        <f t="shared" si="35"/>
        <v>0</v>
      </c>
      <c r="AH34" s="62">
        <f t="shared" si="36"/>
        <v>0</v>
      </c>
      <c r="AI34" s="62">
        <f t="shared" si="37"/>
        <v>0</v>
      </c>
      <c r="AJ34" s="62">
        <f t="shared" si="13"/>
        <v>0</v>
      </c>
      <c r="AK34" s="62" t="str">
        <f t="shared" si="29"/>
        <v/>
      </c>
      <c r="AL34" s="16">
        <f t="shared" si="14"/>
        <v>0</v>
      </c>
      <c r="AM34" s="16" t="str">
        <f t="shared" si="23"/>
        <v/>
      </c>
      <c r="AN34" s="16" t="str">
        <f t="shared" si="24"/>
        <v/>
      </c>
      <c r="AO34" s="16" t="str">
        <f t="shared" si="25"/>
        <v/>
      </c>
      <c r="AP34" s="16" t="str">
        <f t="shared" si="26"/>
        <v/>
      </c>
      <c r="AV34">
        <v>28</v>
      </c>
      <c r="AW34" t="str">
        <f>IF(ISERROR(VLOOKUP($AV34,申込一覧表!$AB$5:$AH$167,2,0)),"",VLOOKUP($AV34,申込一覧表!$AB$5:$AH$167,2,0))</f>
        <v/>
      </c>
      <c r="AX34" t="str">
        <f>IF(ISERROR(VLOOKUP($AV34,申込一覧表!$AB$5:$AH$167,7,0)),"",VLOOKUP($AV34,申込一覧表!$AB$5:$AH$167,7,0))</f>
        <v/>
      </c>
      <c r="AY34" t="str">
        <f>IF(ISERROR(VLOOKUP($AV34,申込一覧表!$AB$5:$AI$167,8,0)),"",VLOOKUP($AV34,申込一覧表!$AB$5:$AI$167,8,0))</f>
        <v/>
      </c>
      <c r="AZ34" t="str">
        <f>IF(ISERROR(VLOOKUP($AV34,申込一覧表!$AB$5:$AH$167,5,0)),"",VLOOKUP($AV34,申込一覧表!$AB$5:$AH$167,5,0))</f>
        <v/>
      </c>
      <c r="BA34" t="str">
        <f>IF(ISERROR(VLOOKUP($AV34,申込一覧表!$AB$5:$AJ$167,9,0)),"",VLOOKUP($AV34,申込一覧表!$AB$5:$AJ$167,9,0))</f>
        <v/>
      </c>
      <c r="BB34">
        <f t="shared" si="40"/>
        <v>0</v>
      </c>
      <c r="BC34">
        <f t="shared" si="40"/>
        <v>0</v>
      </c>
      <c r="BD34">
        <f t="shared" si="40"/>
        <v>0</v>
      </c>
      <c r="BE34">
        <f t="shared" si="40"/>
        <v>0</v>
      </c>
      <c r="BF34">
        <f t="shared" si="40"/>
        <v>0</v>
      </c>
      <c r="BG34">
        <f t="shared" si="40"/>
        <v>0</v>
      </c>
      <c r="BH34">
        <f t="shared" si="40"/>
        <v>0</v>
      </c>
      <c r="BI34">
        <f t="shared" si="40"/>
        <v>0</v>
      </c>
      <c r="BJ34">
        <f t="shared" si="40"/>
        <v>0</v>
      </c>
      <c r="BK34">
        <f t="shared" si="40"/>
        <v>0</v>
      </c>
      <c r="BL34">
        <f t="shared" si="40"/>
        <v>0</v>
      </c>
      <c r="BM34">
        <f t="shared" si="40"/>
        <v>0</v>
      </c>
    </row>
    <row r="35" spans="1:65" ht="14.25" customHeight="1">
      <c r="A35" s="14" t="str">
        <f t="shared" si="15"/>
        <v/>
      </c>
      <c r="B35" s="14" t="str">
        <f t="shared" si="0"/>
        <v/>
      </c>
      <c r="C35" s="17" t="str">
        <f t="shared" si="28"/>
        <v/>
      </c>
      <c r="D35" s="63"/>
      <c r="E35" s="64"/>
      <c r="F35" s="63"/>
      <c r="G35" s="63"/>
      <c r="H35" s="63"/>
      <c r="I35" s="63"/>
      <c r="J35" s="27" t="str">
        <f t="shared" si="16"/>
        <v/>
      </c>
      <c r="K35" s="17" t="str">
        <f t="shared" si="17"/>
        <v/>
      </c>
      <c r="L35" s="17" t="str">
        <f t="shared" si="1"/>
        <v>999:99.99</v>
      </c>
      <c r="N35" s="16" t="str">
        <f t="shared" si="18"/>
        <v/>
      </c>
      <c r="O35" s="16" t="str">
        <f t="shared" si="2"/>
        <v/>
      </c>
      <c r="P35" s="16" t="str">
        <f t="shared" si="3"/>
        <v/>
      </c>
      <c r="Q35" s="16" t="str">
        <f t="shared" si="4"/>
        <v/>
      </c>
      <c r="R35" s="16">
        <f t="shared" si="5"/>
        <v>0</v>
      </c>
      <c r="S35" s="16">
        <f t="shared" si="6"/>
        <v>0</v>
      </c>
      <c r="T35" s="16">
        <f t="shared" si="7"/>
        <v>0</v>
      </c>
      <c r="U35" s="16">
        <f t="shared" si="8"/>
        <v>0</v>
      </c>
      <c r="V35" s="16">
        <f t="shared" si="9"/>
        <v>0</v>
      </c>
      <c r="W35" s="16">
        <f t="shared" si="19"/>
        <v>0</v>
      </c>
      <c r="X35" s="16">
        <f t="shared" si="20"/>
        <v>0</v>
      </c>
      <c r="Y35" s="16">
        <f t="shared" si="21"/>
        <v>0</v>
      </c>
      <c r="Z35" s="16">
        <f t="shared" si="22"/>
        <v>0</v>
      </c>
      <c r="AA35" s="16">
        <f t="shared" si="10"/>
        <v>0</v>
      </c>
      <c r="AB35" s="62" t="str">
        <f t="shared" si="30"/>
        <v/>
      </c>
      <c r="AC35" s="62" t="str">
        <f t="shared" si="31"/>
        <v/>
      </c>
      <c r="AD35" s="62" t="str">
        <f t="shared" si="32"/>
        <v/>
      </c>
      <c r="AE35" s="62" t="str">
        <f t="shared" si="33"/>
        <v/>
      </c>
      <c r="AF35" s="62">
        <f t="shared" si="34"/>
        <v>0</v>
      </c>
      <c r="AG35" s="62">
        <f t="shared" si="35"/>
        <v>0</v>
      </c>
      <c r="AH35" s="62">
        <f t="shared" si="36"/>
        <v>0</v>
      </c>
      <c r="AI35" s="62">
        <f t="shared" si="37"/>
        <v>0</v>
      </c>
      <c r="AJ35" s="62">
        <f t="shared" si="13"/>
        <v>0</v>
      </c>
      <c r="AK35" s="62" t="str">
        <f t="shared" si="29"/>
        <v/>
      </c>
      <c r="AL35" s="16">
        <f t="shared" si="14"/>
        <v>0</v>
      </c>
      <c r="AM35" s="16" t="str">
        <f t="shared" si="23"/>
        <v/>
      </c>
      <c r="AN35" s="16" t="str">
        <f t="shared" si="24"/>
        <v/>
      </c>
      <c r="AO35" s="16" t="str">
        <f t="shared" si="25"/>
        <v/>
      </c>
      <c r="AP35" s="16" t="str">
        <f t="shared" si="26"/>
        <v/>
      </c>
      <c r="AQ35" s="15"/>
      <c r="AR35" s="15"/>
      <c r="AV35">
        <v>29</v>
      </c>
      <c r="AW35" t="str">
        <f>IF(ISERROR(VLOOKUP($AV35,申込一覧表!$AB$5:$AH$167,2,0)),"",VLOOKUP($AV35,申込一覧表!$AB$5:$AH$167,2,0))</f>
        <v/>
      </c>
      <c r="AX35" t="str">
        <f>IF(ISERROR(VLOOKUP($AV35,申込一覧表!$AB$5:$AH$167,7,0)),"",VLOOKUP($AV35,申込一覧表!$AB$5:$AH$167,7,0))</f>
        <v/>
      </c>
      <c r="AY35" t="str">
        <f>IF(ISERROR(VLOOKUP($AV35,申込一覧表!$AB$5:$AI$167,8,0)),"",VLOOKUP($AV35,申込一覧表!$AB$5:$AI$167,8,0))</f>
        <v/>
      </c>
      <c r="AZ35" t="str">
        <f>IF(ISERROR(VLOOKUP($AV35,申込一覧表!$AB$5:$AH$167,5,0)),"",VLOOKUP($AV35,申込一覧表!$AB$5:$AH$167,5,0))</f>
        <v/>
      </c>
      <c r="BA35" t="str">
        <f>IF(ISERROR(VLOOKUP($AV35,申込一覧表!$AB$5:$AJ$167,9,0)),"",VLOOKUP($AV35,申込一覧表!$AB$5:$AJ$167,9,0))</f>
        <v/>
      </c>
      <c r="BB35">
        <f t="shared" si="40"/>
        <v>0</v>
      </c>
      <c r="BC35">
        <f t="shared" si="40"/>
        <v>0</v>
      </c>
      <c r="BD35">
        <f t="shared" si="40"/>
        <v>0</v>
      </c>
      <c r="BE35">
        <f t="shared" si="40"/>
        <v>0</v>
      </c>
      <c r="BF35">
        <f t="shared" si="40"/>
        <v>0</v>
      </c>
      <c r="BG35">
        <f t="shared" si="40"/>
        <v>0</v>
      </c>
      <c r="BH35">
        <f t="shared" si="40"/>
        <v>0</v>
      </c>
      <c r="BI35">
        <f t="shared" si="40"/>
        <v>0</v>
      </c>
      <c r="BJ35">
        <f t="shared" si="40"/>
        <v>0</v>
      </c>
      <c r="BK35">
        <f t="shared" si="40"/>
        <v>0</v>
      </c>
      <c r="BL35">
        <f t="shared" si="40"/>
        <v>0</v>
      </c>
      <c r="BM35">
        <f t="shared" si="40"/>
        <v>0</v>
      </c>
    </row>
    <row r="36" spans="1:65" ht="14.25" customHeight="1">
      <c r="A36" s="14" t="str">
        <f t="shared" si="15"/>
        <v/>
      </c>
      <c r="B36" s="14" t="str">
        <f t="shared" si="0"/>
        <v/>
      </c>
      <c r="C36" s="17" t="str">
        <f t="shared" si="28"/>
        <v/>
      </c>
      <c r="D36" s="63"/>
      <c r="E36" s="64"/>
      <c r="F36" s="63"/>
      <c r="G36" s="63"/>
      <c r="H36" s="63"/>
      <c r="I36" s="63"/>
      <c r="J36" s="27" t="str">
        <f t="shared" si="16"/>
        <v/>
      </c>
      <c r="K36" s="17" t="str">
        <f t="shared" si="17"/>
        <v/>
      </c>
      <c r="L36" s="17" t="str">
        <f t="shared" si="1"/>
        <v>999:99.99</v>
      </c>
      <c r="N36" s="16" t="str">
        <f t="shared" si="18"/>
        <v/>
      </c>
      <c r="O36" s="16" t="str">
        <f t="shared" si="2"/>
        <v/>
      </c>
      <c r="P36" s="16" t="str">
        <f t="shared" si="3"/>
        <v/>
      </c>
      <c r="Q36" s="16" t="str">
        <f t="shared" si="4"/>
        <v/>
      </c>
      <c r="R36" s="16">
        <f t="shared" si="5"/>
        <v>0</v>
      </c>
      <c r="S36" s="16">
        <f t="shared" si="6"/>
        <v>0</v>
      </c>
      <c r="T36" s="16">
        <f t="shared" si="7"/>
        <v>0</v>
      </c>
      <c r="U36" s="16">
        <f t="shared" si="8"/>
        <v>0</v>
      </c>
      <c r="V36" s="16">
        <f t="shared" si="9"/>
        <v>0</v>
      </c>
      <c r="W36" s="16">
        <f t="shared" si="19"/>
        <v>0</v>
      </c>
      <c r="X36" s="16">
        <f t="shared" si="20"/>
        <v>0</v>
      </c>
      <c r="Y36" s="16">
        <f t="shared" si="21"/>
        <v>0</v>
      </c>
      <c r="Z36" s="16">
        <f t="shared" si="22"/>
        <v>0</v>
      </c>
      <c r="AA36" s="16">
        <f t="shared" si="10"/>
        <v>0</v>
      </c>
      <c r="AB36" s="62" t="str">
        <f t="shared" si="30"/>
        <v/>
      </c>
      <c r="AC36" s="62" t="str">
        <f t="shared" si="31"/>
        <v/>
      </c>
      <c r="AD36" s="62" t="str">
        <f t="shared" si="32"/>
        <v/>
      </c>
      <c r="AE36" s="62" t="str">
        <f t="shared" si="33"/>
        <v/>
      </c>
      <c r="AF36" s="62">
        <f t="shared" si="34"/>
        <v>0</v>
      </c>
      <c r="AG36" s="62">
        <f t="shared" si="35"/>
        <v>0</v>
      </c>
      <c r="AH36" s="62">
        <f t="shared" si="36"/>
        <v>0</v>
      </c>
      <c r="AI36" s="62">
        <f t="shared" si="37"/>
        <v>0</v>
      </c>
      <c r="AJ36" s="62">
        <f t="shared" si="13"/>
        <v>0</v>
      </c>
      <c r="AK36" s="62" t="str">
        <f t="shared" si="29"/>
        <v/>
      </c>
      <c r="AL36" s="16">
        <f t="shared" si="14"/>
        <v>0</v>
      </c>
      <c r="AM36" s="16" t="str">
        <f t="shared" si="23"/>
        <v/>
      </c>
      <c r="AN36" s="16" t="str">
        <f t="shared" si="24"/>
        <v/>
      </c>
      <c r="AO36" s="16" t="str">
        <f t="shared" si="25"/>
        <v/>
      </c>
      <c r="AP36" s="16" t="str">
        <f t="shared" si="26"/>
        <v/>
      </c>
      <c r="AV36">
        <v>30</v>
      </c>
      <c r="AW36" t="str">
        <f>IF(ISERROR(VLOOKUP($AV36,申込一覧表!$AB$5:$AH$167,2,0)),"",VLOOKUP($AV36,申込一覧表!$AB$5:$AH$167,2,0))</f>
        <v/>
      </c>
      <c r="AX36" t="str">
        <f>IF(ISERROR(VLOOKUP($AV36,申込一覧表!$AB$5:$AH$167,7,0)),"",VLOOKUP($AV36,申込一覧表!$AB$5:$AH$167,7,0))</f>
        <v/>
      </c>
      <c r="AY36" t="str">
        <f>IF(ISERROR(VLOOKUP($AV36,申込一覧表!$AB$5:$AI$167,8,0)),"",VLOOKUP($AV36,申込一覧表!$AB$5:$AI$167,8,0))</f>
        <v/>
      </c>
      <c r="AZ36" t="str">
        <f>IF(ISERROR(VLOOKUP($AV36,申込一覧表!$AB$5:$AH$167,5,0)),"",VLOOKUP($AV36,申込一覧表!$AB$5:$AH$167,5,0))</f>
        <v/>
      </c>
      <c r="BA36" t="str">
        <f>IF(ISERROR(VLOOKUP($AV36,申込一覧表!$AB$5:$AJ$167,9,0)),"",VLOOKUP($AV36,申込一覧表!$AB$5:$AJ$167,9,0))</f>
        <v/>
      </c>
      <c r="BB36">
        <f t="shared" si="40"/>
        <v>0</v>
      </c>
      <c r="BC36">
        <f t="shared" si="40"/>
        <v>0</v>
      </c>
      <c r="BD36">
        <f t="shared" si="40"/>
        <v>0</v>
      </c>
      <c r="BE36">
        <f t="shared" si="40"/>
        <v>0</v>
      </c>
      <c r="BF36">
        <f t="shared" si="40"/>
        <v>0</v>
      </c>
      <c r="BG36">
        <f t="shared" si="40"/>
        <v>0</v>
      </c>
      <c r="BH36">
        <f t="shared" si="40"/>
        <v>0</v>
      </c>
      <c r="BI36">
        <f t="shared" si="40"/>
        <v>0</v>
      </c>
      <c r="BJ36">
        <f t="shared" si="40"/>
        <v>0</v>
      </c>
      <c r="BK36">
        <f t="shared" si="40"/>
        <v>0</v>
      </c>
      <c r="BL36">
        <f t="shared" si="40"/>
        <v>0</v>
      </c>
      <c r="BM36">
        <f t="shared" si="40"/>
        <v>0</v>
      </c>
    </row>
    <row r="37" spans="1:65" s="15" customFormat="1" ht="14.25" customHeight="1">
      <c r="A37" s="14" t="str">
        <f t="shared" si="15"/>
        <v/>
      </c>
      <c r="B37" s="14" t="str">
        <f t="shared" si="0"/>
        <v/>
      </c>
      <c r="C37" s="17" t="str">
        <f t="shared" si="28"/>
        <v/>
      </c>
      <c r="D37" s="63"/>
      <c r="E37" s="64"/>
      <c r="F37" s="63"/>
      <c r="G37" s="63"/>
      <c r="H37" s="63"/>
      <c r="I37" s="63"/>
      <c r="J37" s="27" t="str">
        <f t="shared" si="16"/>
        <v/>
      </c>
      <c r="K37" s="17" t="str">
        <f t="shared" si="17"/>
        <v/>
      </c>
      <c r="L37" s="17" t="str">
        <f t="shared" si="1"/>
        <v>999:99.99</v>
      </c>
      <c r="N37" s="16" t="str">
        <f t="shared" si="18"/>
        <v/>
      </c>
      <c r="O37" s="16" t="str">
        <f t="shared" si="2"/>
        <v/>
      </c>
      <c r="P37" s="16" t="str">
        <f t="shared" si="3"/>
        <v/>
      </c>
      <c r="Q37" s="16" t="str">
        <f t="shared" si="4"/>
        <v/>
      </c>
      <c r="R37" s="16">
        <f t="shared" si="5"/>
        <v>0</v>
      </c>
      <c r="S37" s="16">
        <f t="shared" si="6"/>
        <v>0</v>
      </c>
      <c r="T37" s="16">
        <f t="shared" si="7"/>
        <v>0</v>
      </c>
      <c r="U37" s="16">
        <f t="shared" si="8"/>
        <v>0</v>
      </c>
      <c r="V37" s="16">
        <f t="shared" si="9"/>
        <v>0</v>
      </c>
      <c r="W37" s="16">
        <f t="shared" si="19"/>
        <v>0</v>
      </c>
      <c r="X37" s="16">
        <f t="shared" si="20"/>
        <v>0</v>
      </c>
      <c r="Y37" s="16">
        <f t="shared" si="21"/>
        <v>0</v>
      </c>
      <c r="Z37" s="16">
        <f t="shared" si="22"/>
        <v>0</v>
      </c>
      <c r="AA37" s="16">
        <f t="shared" si="10"/>
        <v>0</v>
      </c>
      <c r="AB37" s="62" t="str">
        <f t="shared" si="30"/>
        <v/>
      </c>
      <c r="AC37" s="62" t="str">
        <f t="shared" si="31"/>
        <v/>
      </c>
      <c r="AD37" s="62" t="str">
        <f t="shared" si="32"/>
        <v/>
      </c>
      <c r="AE37" s="62" t="str">
        <f t="shared" si="33"/>
        <v/>
      </c>
      <c r="AF37" s="62">
        <f t="shared" si="34"/>
        <v>0</v>
      </c>
      <c r="AG37" s="62">
        <f t="shared" si="35"/>
        <v>0</v>
      </c>
      <c r="AH37" s="62">
        <f t="shared" si="36"/>
        <v>0</v>
      </c>
      <c r="AI37" s="62">
        <f t="shared" si="37"/>
        <v>0</v>
      </c>
      <c r="AJ37" s="62">
        <f t="shared" si="13"/>
        <v>0</v>
      </c>
      <c r="AK37" s="62" t="str">
        <f t="shared" si="29"/>
        <v/>
      </c>
      <c r="AL37" s="16">
        <f t="shared" si="14"/>
        <v>0</v>
      </c>
      <c r="AM37" s="16" t="str">
        <f t="shared" si="23"/>
        <v/>
      </c>
      <c r="AN37" s="16" t="str">
        <f t="shared" si="24"/>
        <v/>
      </c>
      <c r="AO37" s="16" t="str">
        <f t="shared" si="25"/>
        <v/>
      </c>
      <c r="AP37" s="16" t="str">
        <f t="shared" si="26"/>
        <v/>
      </c>
      <c r="AQ37"/>
      <c r="AR37"/>
      <c r="AV37">
        <v>31</v>
      </c>
      <c r="AW37" t="str">
        <f>IF(ISERROR(VLOOKUP($AV37,申込一覧表!$AB$5:$AH$167,2,0)),"",VLOOKUP($AV37,申込一覧表!$AB$5:$AH$167,2,0))</f>
        <v/>
      </c>
      <c r="AX37" t="str">
        <f>IF(ISERROR(VLOOKUP($AV37,申込一覧表!$AB$5:$AH$167,7,0)),"",VLOOKUP($AV37,申込一覧表!$AB$5:$AH$167,7,0))</f>
        <v/>
      </c>
      <c r="AY37" t="str">
        <f>IF(ISERROR(VLOOKUP($AV37,申込一覧表!$AB$5:$AI$167,8,0)),"",VLOOKUP($AV37,申込一覧表!$AB$5:$AI$167,8,0))</f>
        <v/>
      </c>
      <c r="AZ37" t="str">
        <f>IF(ISERROR(VLOOKUP($AV37,申込一覧表!$AB$5:$AH$167,5,0)),"",VLOOKUP($AV37,申込一覧表!$AB$5:$AH$167,5,0))</f>
        <v/>
      </c>
      <c r="BA37" t="str">
        <f>IF(ISERROR(VLOOKUP($AV37,申込一覧表!$AB$5:$AJ$167,9,0)),"",VLOOKUP($AV37,申込一覧表!$AB$5:$AJ$167,9,0))</f>
        <v/>
      </c>
      <c r="BB37">
        <f t="shared" ref="BB37:BM46" si="41">COUNTIF($AB$6:$AE$65,BB$5&amp;$AW37)</f>
        <v>0</v>
      </c>
      <c r="BC37">
        <f t="shared" si="41"/>
        <v>0</v>
      </c>
      <c r="BD37">
        <f t="shared" si="41"/>
        <v>0</v>
      </c>
      <c r="BE37">
        <f t="shared" si="41"/>
        <v>0</v>
      </c>
      <c r="BF37">
        <f t="shared" si="41"/>
        <v>0</v>
      </c>
      <c r="BG37">
        <f t="shared" si="41"/>
        <v>0</v>
      </c>
      <c r="BH37">
        <f t="shared" si="41"/>
        <v>0</v>
      </c>
      <c r="BI37">
        <f t="shared" si="41"/>
        <v>0</v>
      </c>
      <c r="BJ37">
        <f t="shared" si="41"/>
        <v>0</v>
      </c>
      <c r="BK37">
        <f t="shared" si="41"/>
        <v>0</v>
      </c>
      <c r="BL37">
        <f t="shared" si="41"/>
        <v>0</v>
      </c>
      <c r="BM37">
        <f t="shared" si="41"/>
        <v>0</v>
      </c>
    </row>
    <row r="38" spans="1:65" ht="14.25" customHeight="1">
      <c r="A38" s="14" t="str">
        <f t="shared" si="15"/>
        <v/>
      </c>
      <c r="B38" s="14" t="str">
        <f t="shared" ref="B38:B65" si="42">IF(D38="","",IF(V38=0,"男子",IF(V38=5,"女子",IF(V38=9,"混合","？？"))))</f>
        <v/>
      </c>
      <c r="C38" s="17" t="str">
        <f t="shared" ref="C38:C65" si="43">IF(K38="","",IF(K38&lt;120,119,FLOOR(K38,40)))</f>
        <v/>
      </c>
      <c r="D38" s="63"/>
      <c r="E38" s="64"/>
      <c r="F38" s="63"/>
      <c r="G38" s="63"/>
      <c r="H38" s="63"/>
      <c r="I38" s="63"/>
      <c r="J38" s="27" t="str">
        <f t="shared" si="16"/>
        <v/>
      </c>
      <c r="K38" s="17" t="str">
        <f t="shared" ref="K38:K65" si="44">IF(D38="","",SUM(W38:Z38))</f>
        <v/>
      </c>
      <c r="L38" s="17" t="str">
        <f t="shared" ref="L38:L65" si="45">IF(E38="","999:99.99"," "&amp;LEFT(RIGHT("        "&amp;TEXT(E38,"0.00"),7),2)&amp;":"&amp;RIGHT(TEXT(E38,"0.00"),5))</f>
        <v>999:99.99</v>
      </c>
      <c r="N38" s="16" t="str">
        <f t="shared" si="18"/>
        <v/>
      </c>
      <c r="O38" s="16" t="str">
        <f t="shared" ref="O38:O77" si="46">IF($D38="","",VLOOKUP($B38&amp;$D38,$AR$14:$AT$25,3,0))</f>
        <v/>
      </c>
      <c r="P38" s="16" t="str">
        <f t="shared" ref="P38:P77" si="47">IF($D38="","",VLOOKUP($D38,$AR$7:$AT$10,2,0))</f>
        <v/>
      </c>
      <c r="Q38" s="16" t="str">
        <f t="shared" ref="Q38:Q77" si="48">IF($D38="","",VLOOKUP($D38,$AR$7:$AT$10,3,0))</f>
        <v/>
      </c>
      <c r="R38" s="16">
        <f t="shared" ref="R38:R65" si="49">IF(F38="",0,VLOOKUP(F38,$AW$7:$AZ$106,4,0))</f>
        <v>0</v>
      </c>
      <c r="S38" s="16">
        <f t="shared" ref="S38:S65" si="50">IF(G38="",0,VLOOKUP(G38,$AW$7:$AZ$106,4,0))</f>
        <v>0</v>
      </c>
      <c r="T38" s="16">
        <f t="shared" ref="T38:T65" si="51">IF(H38="",0,VLOOKUP(H38,$AW$7:$AZ$106,4,0))</f>
        <v>0</v>
      </c>
      <c r="U38" s="16">
        <f t="shared" ref="U38:U65" si="52">IF(I38="",0,VLOOKUP(I38,$AW$7:$AZ$106,4,0))</f>
        <v>0</v>
      </c>
      <c r="V38" s="16">
        <f t="shared" ref="V38:V65" si="53">IF(SUM(R38:U38)=0,0,IF(SUM(R38:U38)=20,5,IF(SUM(R38:U38)=10,9,3)))</f>
        <v>0</v>
      </c>
      <c r="W38" s="16">
        <f t="shared" si="19"/>
        <v>0</v>
      </c>
      <c r="X38" s="16">
        <f t="shared" si="20"/>
        <v>0</v>
      </c>
      <c r="Y38" s="16">
        <f t="shared" si="21"/>
        <v>0</v>
      </c>
      <c r="Z38" s="16">
        <f t="shared" si="22"/>
        <v>0</v>
      </c>
      <c r="AA38" s="16">
        <f t="shared" ref="AA38:AA65" si="54">IF(SUM(W38:Z38)=0,0,IF(SUM(W38:Z38)=20,5,IF(SUM(W38:Z38)=10,9,3)))</f>
        <v>0</v>
      </c>
      <c r="AB38" s="62" t="str">
        <f t="shared" si="30"/>
        <v/>
      </c>
      <c r="AC38" s="62" t="str">
        <f t="shared" si="31"/>
        <v/>
      </c>
      <c r="AD38" s="62" t="str">
        <f t="shared" si="32"/>
        <v/>
      </c>
      <c r="AE38" s="62" t="str">
        <f t="shared" si="33"/>
        <v/>
      </c>
      <c r="AF38" s="62">
        <f t="shared" si="34"/>
        <v>0</v>
      </c>
      <c r="AG38" s="62">
        <f t="shared" si="35"/>
        <v>0</v>
      </c>
      <c r="AH38" s="62">
        <f t="shared" si="36"/>
        <v>0</v>
      </c>
      <c r="AI38" s="62">
        <f t="shared" si="37"/>
        <v>0</v>
      </c>
      <c r="AJ38" s="62">
        <f t="shared" ref="AJ38:AJ65" si="55">IF(OR(AF38&gt;1,AG38&gt;1,AH38&gt;1,AI38&gt;1),1,0)</f>
        <v>0</v>
      </c>
      <c r="AK38" s="62" t="str">
        <f t="shared" ref="AK38:AK65" si="56">IF(D38="","",TEXT(N38,"00")&amp;C38)</f>
        <v/>
      </c>
      <c r="AL38" s="16">
        <f t="shared" ref="AL38:AL65" si="57">IF(AK38="",0,COUNTIF($AK$6:$AK$65,AK38))</f>
        <v>0</v>
      </c>
      <c r="AM38" s="16" t="str">
        <f t="shared" si="23"/>
        <v/>
      </c>
      <c r="AN38" s="16" t="str">
        <f t="shared" si="24"/>
        <v/>
      </c>
      <c r="AO38" s="16" t="str">
        <f t="shared" si="25"/>
        <v/>
      </c>
      <c r="AP38" s="16" t="str">
        <f t="shared" si="26"/>
        <v/>
      </c>
      <c r="AV38">
        <v>32</v>
      </c>
      <c r="AW38" t="str">
        <f>IF(ISERROR(VLOOKUP($AV38,申込一覧表!$AB$5:$AH$167,2,0)),"",VLOOKUP($AV38,申込一覧表!$AB$5:$AH$167,2,0))</f>
        <v/>
      </c>
      <c r="AX38" t="str">
        <f>IF(ISERROR(VLOOKUP($AV38,申込一覧表!$AB$5:$AH$167,7,0)),"",VLOOKUP($AV38,申込一覧表!$AB$5:$AH$167,7,0))</f>
        <v/>
      </c>
      <c r="AY38" t="str">
        <f>IF(ISERROR(VLOOKUP($AV38,申込一覧表!$AB$5:$AI$167,8,0)),"",VLOOKUP($AV38,申込一覧表!$AB$5:$AI$167,8,0))</f>
        <v/>
      </c>
      <c r="AZ38" t="str">
        <f>IF(ISERROR(VLOOKUP($AV38,申込一覧表!$AB$5:$AH$167,5,0)),"",VLOOKUP($AV38,申込一覧表!$AB$5:$AH$167,5,0))</f>
        <v/>
      </c>
      <c r="BA38" t="str">
        <f>IF(ISERROR(VLOOKUP($AV38,申込一覧表!$AB$5:$AJ$167,9,0)),"",VLOOKUP($AV38,申込一覧表!$AB$5:$AJ$167,9,0))</f>
        <v/>
      </c>
      <c r="BB38">
        <f t="shared" si="41"/>
        <v>0</v>
      </c>
      <c r="BC38">
        <f t="shared" si="41"/>
        <v>0</v>
      </c>
      <c r="BD38">
        <f t="shared" si="41"/>
        <v>0</v>
      </c>
      <c r="BE38">
        <f t="shared" si="41"/>
        <v>0</v>
      </c>
      <c r="BF38">
        <f t="shared" si="41"/>
        <v>0</v>
      </c>
      <c r="BG38">
        <f t="shared" si="41"/>
        <v>0</v>
      </c>
      <c r="BH38">
        <f t="shared" si="41"/>
        <v>0</v>
      </c>
      <c r="BI38">
        <f t="shared" si="41"/>
        <v>0</v>
      </c>
      <c r="BJ38">
        <f t="shared" si="41"/>
        <v>0</v>
      </c>
      <c r="BK38">
        <f t="shared" si="41"/>
        <v>0</v>
      </c>
      <c r="BL38">
        <f t="shared" si="41"/>
        <v>0</v>
      </c>
      <c r="BM38">
        <f t="shared" si="41"/>
        <v>0</v>
      </c>
    </row>
    <row r="39" spans="1:65" ht="14.25" customHeight="1">
      <c r="A39" s="14" t="str">
        <f t="shared" ref="A39:A65" si="58">IF(F39="","",A38+1)</f>
        <v/>
      </c>
      <c r="B39" s="14" t="str">
        <f t="shared" si="42"/>
        <v/>
      </c>
      <c r="C39" s="17" t="str">
        <f t="shared" si="43"/>
        <v/>
      </c>
      <c r="D39" s="63"/>
      <c r="E39" s="64"/>
      <c r="F39" s="63"/>
      <c r="G39" s="63"/>
      <c r="H39" s="63"/>
      <c r="I39" s="63"/>
      <c r="J39" s="27" t="str">
        <f t="shared" si="16"/>
        <v/>
      </c>
      <c r="K39" s="17" t="str">
        <f t="shared" si="44"/>
        <v/>
      </c>
      <c r="L39" s="17" t="str">
        <f t="shared" si="45"/>
        <v>999:99.99</v>
      </c>
      <c r="N39" s="16" t="str">
        <f t="shared" ref="N39:N65" si="59">IF(D39="","",VLOOKUP(B39&amp;D39,$AR$14:$AS$25,2,0))</f>
        <v/>
      </c>
      <c r="O39" s="16" t="str">
        <f t="shared" si="46"/>
        <v/>
      </c>
      <c r="P39" s="16" t="str">
        <f t="shared" si="47"/>
        <v/>
      </c>
      <c r="Q39" s="16" t="str">
        <f t="shared" si="48"/>
        <v/>
      </c>
      <c r="R39" s="16">
        <f t="shared" si="49"/>
        <v>0</v>
      </c>
      <c r="S39" s="16">
        <f t="shared" si="50"/>
        <v>0</v>
      </c>
      <c r="T39" s="16">
        <f t="shared" si="51"/>
        <v>0</v>
      </c>
      <c r="U39" s="16">
        <f t="shared" si="52"/>
        <v>0</v>
      </c>
      <c r="V39" s="16">
        <f t="shared" si="53"/>
        <v>0</v>
      </c>
      <c r="W39" s="16">
        <f t="shared" ref="W39:W65" si="60">IF(F39="",0,VLOOKUP(F39,$AW$7:$AZ$106,3,0))</f>
        <v>0</v>
      </c>
      <c r="X39" s="16">
        <f t="shared" ref="X39:X65" si="61">IF(G39="",0,VLOOKUP(G39,$AW$7:$AZ$106,3,0))</f>
        <v>0</v>
      </c>
      <c r="Y39" s="16">
        <f t="shared" ref="Y39:Y65" si="62">IF(H39="",0,VLOOKUP(H39,$AW$7:$AZ$106,3,0))</f>
        <v>0</v>
      </c>
      <c r="Z39" s="16">
        <f t="shared" ref="Z39:Z65" si="63">IF(I39="",0,VLOOKUP(I39,$AW$7:$AZ$106,3,0))</f>
        <v>0</v>
      </c>
      <c r="AA39" s="16">
        <f t="shared" si="54"/>
        <v>0</v>
      </c>
      <c r="AB39" s="62" t="str">
        <f t="shared" si="30"/>
        <v/>
      </c>
      <c r="AC39" s="62" t="str">
        <f t="shared" si="31"/>
        <v/>
      </c>
      <c r="AD39" s="62" t="str">
        <f t="shared" si="32"/>
        <v/>
      </c>
      <c r="AE39" s="62" t="str">
        <f t="shared" si="33"/>
        <v/>
      </c>
      <c r="AF39" s="62">
        <f t="shared" si="34"/>
        <v>0</v>
      </c>
      <c r="AG39" s="62">
        <f t="shared" si="35"/>
        <v>0</v>
      </c>
      <c r="AH39" s="62">
        <f t="shared" si="36"/>
        <v>0</v>
      </c>
      <c r="AI39" s="62">
        <f t="shared" si="37"/>
        <v>0</v>
      </c>
      <c r="AJ39" s="62">
        <f t="shared" si="55"/>
        <v>0</v>
      </c>
      <c r="AK39" s="62" t="str">
        <f t="shared" si="56"/>
        <v/>
      </c>
      <c r="AL39" s="16">
        <f t="shared" si="57"/>
        <v>0</v>
      </c>
      <c r="AM39" s="16" t="str">
        <f t="shared" si="23"/>
        <v/>
      </c>
      <c r="AN39" s="16" t="str">
        <f t="shared" si="24"/>
        <v/>
      </c>
      <c r="AO39" s="16" t="str">
        <f t="shared" si="25"/>
        <v/>
      </c>
      <c r="AP39" s="16" t="str">
        <f t="shared" si="26"/>
        <v/>
      </c>
      <c r="AV39">
        <v>33</v>
      </c>
      <c r="AW39" t="str">
        <f>IF(ISERROR(VLOOKUP($AV39,申込一覧表!$AB$5:$AH$167,2,0)),"",VLOOKUP($AV39,申込一覧表!$AB$5:$AH$167,2,0))</f>
        <v/>
      </c>
      <c r="AX39" t="str">
        <f>IF(ISERROR(VLOOKUP($AV39,申込一覧表!$AB$5:$AH$167,7,0)),"",VLOOKUP($AV39,申込一覧表!$AB$5:$AH$167,7,0))</f>
        <v/>
      </c>
      <c r="AY39" t="str">
        <f>IF(ISERROR(VLOOKUP($AV39,申込一覧表!$AB$5:$AI$167,8,0)),"",VLOOKUP($AV39,申込一覧表!$AB$5:$AI$167,8,0))</f>
        <v/>
      </c>
      <c r="AZ39" t="str">
        <f>IF(ISERROR(VLOOKUP($AV39,申込一覧表!$AB$5:$AH$167,5,0)),"",VLOOKUP($AV39,申込一覧表!$AB$5:$AH$167,5,0))</f>
        <v/>
      </c>
      <c r="BA39" t="str">
        <f>IF(ISERROR(VLOOKUP($AV39,申込一覧表!$AB$5:$AJ$167,9,0)),"",VLOOKUP($AV39,申込一覧表!$AB$5:$AJ$167,9,0))</f>
        <v/>
      </c>
      <c r="BB39">
        <f t="shared" si="41"/>
        <v>0</v>
      </c>
      <c r="BC39">
        <f t="shared" si="41"/>
        <v>0</v>
      </c>
      <c r="BD39">
        <f t="shared" si="41"/>
        <v>0</v>
      </c>
      <c r="BE39">
        <f t="shared" si="41"/>
        <v>0</v>
      </c>
      <c r="BF39">
        <f t="shared" si="41"/>
        <v>0</v>
      </c>
      <c r="BG39">
        <f t="shared" si="41"/>
        <v>0</v>
      </c>
      <c r="BH39">
        <f t="shared" si="41"/>
        <v>0</v>
      </c>
      <c r="BI39">
        <f t="shared" si="41"/>
        <v>0</v>
      </c>
      <c r="BJ39">
        <f t="shared" si="41"/>
        <v>0</v>
      </c>
      <c r="BK39">
        <f t="shared" si="41"/>
        <v>0</v>
      </c>
      <c r="BL39">
        <f t="shared" si="41"/>
        <v>0</v>
      </c>
      <c r="BM39">
        <f t="shared" si="41"/>
        <v>0</v>
      </c>
    </row>
    <row r="40" spans="1:65" ht="14.25" customHeight="1">
      <c r="A40" s="14" t="str">
        <f t="shared" si="58"/>
        <v/>
      </c>
      <c r="B40" s="14" t="str">
        <f t="shared" si="42"/>
        <v/>
      </c>
      <c r="C40" s="17" t="str">
        <f t="shared" si="43"/>
        <v/>
      </c>
      <c r="D40" s="63"/>
      <c r="E40" s="64"/>
      <c r="F40" s="63"/>
      <c r="G40" s="63"/>
      <c r="H40" s="63"/>
      <c r="I40" s="63"/>
      <c r="J40" s="27" t="str">
        <f t="shared" si="16"/>
        <v/>
      </c>
      <c r="K40" s="17" t="str">
        <f t="shared" si="44"/>
        <v/>
      </c>
      <c r="L40" s="17" t="str">
        <f t="shared" si="45"/>
        <v>999:99.99</v>
      </c>
      <c r="N40" s="16" t="str">
        <f t="shared" si="59"/>
        <v/>
      </c>
      <c r="O40" s="16" t="str">
        <f t="shared" si="46"/>
        <v/>
      </c>
      <c r="P40" s="16" t="str">
        <f t="shared" si="47"/>
        <v/>
      </c>
      <c r="Q40" s="16" t="str">
        <f t="shared" si="48"/>
        <v/>
      </c>
      <c r="R40" s="16">
        <f t="shared" si="49"/>
        <v>0</v>
      </c>
      <c r="S40" s="16">
        <f t="shared" si="50"/>
        <v>0</v>
      </c>
      <c r="T40" s="16">
        <f t="shared" si="51"/>
        <v>0</v>
      </c>
      <c r="U40" s="16">
        <f t="shared" si="52"/>
        <v>0</v>
      </c>
      <c r="V40" s="16">
        <f t="shared" si="53"/>
        <v>0</v>
      </c>
      <c r="W40" s="16">
        <f t="shared" si="60"/>
        <v>0</v>
      </c>
      <c r="X40" s="16">
        <f t="shared" si="61"/>
        <v>0</v>
      </c>
      <c r="Y40" s="16">
        <f t="shared" si="62"/>
        <v>0</v>
      </c>
      <c r="Z40" s="16">
        <f t="shared" si="63"/>
        <v>0</v>
      </c>
      <c r="AA40" s="16">
        <f t="shared" si="54"/>
        <v>0</v>
      </c>
      <c r="AB40" s="62" t="str">
        <f t="shared" si="30"/>
        <v/>
      </c>
      <c r="AC40" s="62" t="str">
        <f t="shared" si="31"/>
        <v/>
      </c>
      <c r="AD40" s="62" t="str">
        <f t="shared" si="32"/>
        <v/>
      </c>
      <c r="AE40" s="62" t="str">
        <f t="shared" si="33"/>
        <v/>
      </c>
      <c r="AF40" s="62">
        <f t="shared" si="34"/>
        <v>0</v>
      </c>
      <c r="AG40" s="62">
        <f t="shared" si="35"/>
        <v>0</v>
      </c>
      <c r="AH40" s="62">
        <f t="shared" si="36"/>
        <v>0</v>
      </c>
      <c r="AI40" s="62">
        <f t="shared" si="37"/>
        <v>0</v>
      </c>
      <c r="AJ40" s="62">
        <f t="shared" si="55"/>
        <v>0</v>
      </c>
      <c r="AK40" s="62" t="str">
        <f t="shared" si="56"/>
        <v/>
      </c>
      <c r="AL40" s="16">
        <f t="shared" si="57"/>
        <v>0</v>
      </c>
      <c r="AM40" s="16" t="str">
        <f t="shared" si="23"/>
        <v/>
      </c>
      <c r="AN40" s="16" t="str">
        <f t="shared" si="24"/>
        <v/>
      </c>
      <c r="AO40" s="16" t="str">
        <f t="shared" si="25"/>
        <v/>
      </c>
      <c r="AP40" s="16" t="str">
        <f t="shared" si="26"/>
        <v/>
      </c>
      <c r="AV40">
        <v>34</v>
      </c>
      <c r="AW40" t="str">
        <f>IF(ISERROR(VLOOKUP($AV40,申込一覧表!$AB$5:$AH$167,2,0)),"",VLOOKUP($AV40,申込一覧表!$AB$5:$AH$167,2,0))</f>
        <v/>
      </c>
      <c r="AX40" t="str">
        <f>IF(ISERROR(VLOOKUP($AV40,申込一覧表!$AB$5:$AH$167,7,0)),"",VLOOKUP($AV40,申込一覧表!$AB$5:$AH$167,7,0))</f>
        <v/>
      </c>
      <c r="AY40" t="str">
        <f>IF(ISERROR(VLOOKUP($AV40,申込一覧表!$AB$5:$AI$167,8,0)),"",VLOOKUP($AV40,申込一覧表!$AB$5:$AI$167,8,0))</f>
        <v/>
      </c>
      <c r="AZ40" t="str">
        <f>IF(ISERROR(VLOOKUP($AV40,申込一覧表!$AB$5:$AH$167,5,0)),"",VLOOKUP($AV40,申込一覧表!$AB$5:$AH$167,5,0))</f>
        <v/>
      </c>
      <c r="BA40" t="str">
        <f>IF(ISERROR(VLOOKUP($AV40,申込一覧表!$AB$5:$AJ$167,9,0)),"",VLOOKUP($AV40,申込一覧表!$AB$5:$AJ$167,9,0))</f>
        <v/>
      </c>
      <c r="BB40">
        <f t="shared" si="41"/>
        <v>0</v>
      </c>
      <c r="BC40">
        <f t="shared" si="41"/>
        <v>0</v>
      </c>
      <c r="BD40">
        <f t="shared" si="41"/>
        <v>0</v>
      </c>
      <c r="BE40">
        <f t="shared" si="41"/>
        <v>0</v>
      </c>
      <c r="BF40">
        <f t="shared" si="41"/>
        <v>0</v>
      </c>
      <c r="BG40">
        <f t="shared" si="41"/>
        <v>0</v>
      </c>
      <c r="BH40">
        <f t="shared" si="41"/>
        <v>0</v>
      </c>
      <c r="BI40">
        <f t="shared" si="41"/>
        <v>0</v>
      </c>
      <c r="BJ40">
        <f t="shared" si="41"/>
        <v>0</v>
      </c>
      <c r="BK40">
        <f t="shared" si="41"/>
        <v>0</v>
      </c>
      <c r="BL40">
        <f t="shared" si="41"/>
        <v>0</v>
      </c>
      <c r="BM40">
        <f t="shared" si="41"/>
        <v>0</v>
      </c>
    </row>
    <row r="41" spans="1:65" ht="14.25" customHeight="1">
      <c r="A41" s="14" t="str">
        <f t="shared" si="58"/>
        <v/>
      </c>
      <c r="B41" s="14" t="str">
        <f t="shared" si="42"/>
        <v/>
      </c>
      <c r="C41" s="17" t="str">
        <f t="shared" si="43"/>
        <v/>
      </c>
      <c r="D41" s="63"/>
      <c r="E41" s="64"/>
      <c r="F41" s="63"/>
      <c r="G41" s="63"/>
      <c r="H41" s="63"/>
      <c r="I41" s="63"/>
      <c r="J41" s="27" t="str">
        <f t="shared" si="16"/>
        <v/>
      </c>
      <c r="K41" s="17" t="str">
        <f t="shared" si="44"/>
        <v/>
      </c>
      <c r="L41" s="17" t="str">
        <f t="shared" si="45"/>
        <v>999:99.99</v>
      </c>
      <c r="N41" s="16" t="str">
        <f t="shared" si="59"/>
        <v/>
      </c>
      <c r="O41" s="16" t="str">
        <f t="shared" si="46"/>
        <v/>
      </c>
      <c r="P41" s="16" t="str">
        <f t="shared" si="47"/>
        <v/>
      </c>
      <c r="Q41" s="16" t="str">
        <f t="shared" si="48"/>
        <v/>
      </c>
      <c r="R41" s="16">
        <f t="shared" si="49"/>
        <v>0</v>
      </c>
      <c r="S41" s="16">
        <f t="shared" si="50"/>
        <v>0</v>
      </c>
      <c r="T41" s="16">
        <f t="shared" si="51"/>
        <v>0</v>
      </c>
      <c r="U41" s="16">
        <f t="shared" si="52"/>
        <v>0</v>
      </c>
      <c r="V41" s="16">
        <f t="shared" si="53"/>
        <v>0</v>
      </c>
      <c r="W41" s="16">
        <f t="shared" si="60"/>
        <v>0</v>
      </c>
      <c r="X41" s="16">
        <f t="shared" si="61"/>
        <v>0</v>
      </c>
      <c r="Y41" s="16">
        <f t="shared" si="62"/>
        <v>0</v>
      </c>
      <c r="Z41" s="16">
        <f t="shared" si="63"/>
        <v>0</v>
      </c>
      <c r="AA41" s="16">
        <f t="shared" si="54"/>
        <v>0</v>
      </c>
      <c r="AB41" s="62" t="str">
        <f t="shared" si="30"/>
        <v/>
      </c>
      <c r="AC41" s="62" t="str">
        <f t="shared" si="31"/>
        <v/>
      </c>
      <c r="AD41" s="62" t="str">
        <f t="shared" si="32"/>
        <v/>
      </c>
      <c r="AE41" s="62" t="str">
        <f t="shared" si="33"/>
        <v/>
      </c>
      <c r="AF41" s="62">
        <f t="shared" si="34"/>
        <v>0</v>
      </c>
      <c r="AG41" s="62">
        <f t="shared" si="35"/>
        <v>0</v>
      </c>
      <c r="AH41" s="62">
        <f t="shared" si="36"/>
        <v>0</v>
      </c>
      <c r="AI41" s="62">
        <f t="shared" si="37"/>
        <v>0</v>
      </c>
      <c r="AJ41" s="62">
        <f t="shared" si="55"/>
        <v>0</v>
      </c>
      <c r="AK41" s="62" t="str">
        <f t="shared" si="56"/>
        <v/>
      </c>
      <c r="AL41" s="16">
        <f t="shared" si="57"/>
        <v>0</v>
      </c>
      <c r="AM41" s="16" t="str">
        <f t="shared" si="23"/>
        <v/>
      </c>
      <c r="AN41" s="16" t="str">
        <f t="shared" si="24"/>
        <v/>
      </c>
      <c r="AO41" s="16" t="str">
        <f t="shared" si="25"/>
        <v/>
      </c>
      <c r="AP41" s="16" t="str">
        <f t="shared" si="26"/>
        <v/>
      </c>
      <c r="AV41">
        <v>35</v>
      </c>
      <c r="AW41" t="str">
        <f>IF(ISERROR(VLOOKUP($AV41,申込一覧表!$AB$5:$AH$167,2,0)),"",VLOOKUP($AV41,申込一覧表!$AB$5:$AH$167,2,0))</f>
        <v/>
      </c>
      <c r="AX41" t="str">
        <f>IF(ISERROR(VLOOKUP($AV41,申込一覧表!$AB$5:$AH$167,7,0)),"",VLOOKUP($AV41,申込一覧表!$AB$5:$AH$167,7,0))</f>
        <v/>
      </c>
      <c r="AY41" t="str">
        <f>IF(ISERROR(VLOOKUP($AV41,申込一覧表!$AB$5:$AI$167,8,0)),"",VLOOKUP($AV41,申込一覧表!$AB$5:$AI$167,8,0))</f>
        <v/>
      </c>
      <c r="AZ41" t="str">
        <f>IF(ISERROR(VLOOKUP($AV41,申込一覧表!$AB$5:$AH$167,5,0)),"",VLOOKUP($AV41,申込一覧表!$AB$5:$AH$167,5,0))</f>
        <v/>
      </c>
      <c r="BA41" t="str">
        <f>IF(ISERROR(VLOOKUP($AV41,申込一覧表!$AB$5:$AJ$167,9,0)),"",VLOOKUP($AV41,申込一覧表!$AB$5:$AJ$167,9,0))</f>
        <v/>
      </c>
      <c r="BB41">
        <f t="shared" si="41"/>
        <v>0</v>
      </c>
      <c r="BC41">
        <f t="shared" si="41"/>
        <v>0</v>
      </c>
      <c r="BD41">
        <f t="shared" si="41"/>
        <v>0</v>
      </c>
      <c r="BE41">
        <f t="shared" si="41"/>
        <v>0</v>
      </c>
      <c r="BF41">
        <f t="shared" si="41"/>
        <v>0</v>
      </c>
      <c r="BG41">
        <f t="shared" si="41"/>
        <v>0</v>
      </c>
      <c r="BH41">
        <f t="shared" si="41"/>
        <v>0</v>
      </c>
      <c r="BI41">
        <f t="shared" si="41"/>
        <v>0</v>
      </c>
      <c r="BJ41">
        <f t="shared" si="41"/>
        <v>0</v>
      </c>
      <c r="BK41">
        <f t="shared" si="41"/>
        <v>0</v>
      </c>
      <c r="BL41">
        <f t="shared" si="41"/>
        <v>0</v>
      </c>
      <c r="BM41">
        <f t="shared" si="41"/>
        <v>0</v>
      </c>
    </row>
    <row r="42" spans="1:65" ht="14.25" customHeight="1">
      <c r="A42" s="14" t="str">
        <f t="shared" si="58"/>
        <v/>
      </c>
      <c r="B42" s="14" t="str">
        <f t="shared" si="42"/>
        <v/>
      </c>
      <c r="C42" s="17" t="str">
        <f t="shared" si="43"/>
        <v/>
      </c>
      <c r="D42" s="63"/>
      <c r="E42" s="64"/>
      <c r="F42" s="63"/>
      <c r="G42" s="63"/>
      <c r="H42" s="63"/>
      <c r="I42" s="63"/>
      <c r="J42" s="27" t="str">
        <f t="shared" si="16"/>
        <v/>
      </c>
      <c r="K42" s="17" t="str">
        <f t="shared" si="44"/>
        <v/>
      </c>
      <c r="L42" s="17" t="str">
        <f t="shared" si="45"/>
        <v>999:99.99</v>
      </c>
      <c r="N42" s="16" t="str">
        <f t="shared" si="59"/>
        <v/>
      </c>
      <c r="O42" s="16" t="str">
        <f t="shared" si="46"/>
        <v/>
      </c>
      <c r="P42" s="16" t="str">
        <f t="shared" si="47"/>
        <v/>
      </c>
      <c r="Q42" s="16" t="str">
        <f t="shared" si="48"/>
        <v/>
      </c>
      <c r="R42" s="16">
        <f t="shared" si="49"/>
        <v>0</v>
      </c>
      <c r="S42" s="16">
        <f t="shared" si="50"/>
        <v>0</v>
      </c>
      <c r="T42" s="16">
        <f t="shared" si="51"/>
        <v>0</v>
      </c>
      <c r="U42" s="16">
        <f t="shared" si="52"/>
        <v>0</v>
      </c>
      <c r="V42" s="16">
        <f t="shared" si="53"/>
        <v>0</v>
      </c>
      <c r="W42" s="16">
        <f t="shared" si="60"/>
        <v>0</v>
      </c>
      <c r="X42" s="16">
        <f t="shared" si="61"/>
        <v>0</v>
      </c>
      <c r="Y42" s="16">
        <f t="shared" si="62"/>
        <v>0</v>
      </c>
      <c r="Z42" s="16">
        <f t="shared" si="63"/>
        <v>0</v>
      </c>
      <c r="AA42" s="16">
        <f t="shared" si="54"/>
        <v>0</v>
      </c>
      <c r="AB42" s="62" t="str">
        <f t="shared" si="30"/>
        <v/>
      </c>
      <c r="AC42" s="62" t="str">
        <f t="shared" si="31"/>
        <v/>
      </c>
      <c r="AD42" s="62" t="str">
        <f t="shared" si="32"/>
        <v/>
      </c>
      <c r="AE42" s="62" t="str">
        <f t="shared" si="33"/>
        <v/>
      </c>
      <c r="AF42" s="62">
        <f t="shared" si="34"/>
        <v>0</v>
      </c>
      <c r="AG42" s="62">
        <f t="shared" si="35"/>
        <v>0</v>
      </c>
      <c r="AH42" s="62">
        <f t="shared" si="36"/>
        <v>0</v>
      </c>
      <c r="AI42" s="62">
        <f t="shared" si="37"/>
        <v>0</v>
      </c>
      <c r="AJ42" s="62">
        <f t="shared" si="55"/>
        <v>0</v>
      </c>
      <c r="AK42" s="62" t="str">
        <f t="shared" si="56"/>
        <v/>
      </c>
      <c r="AL42" s="16">
        <f t="shared" si="57"/>
        <v>0</v>
      </c>
      <c r="AM42" s="16" t="str">
        <f t="shared" si="23"/>
        <v/>
      </c>
      <c r="AN42" s="16" t="str">
        <f t="shared" si="24"/>
        <v/>
      </c>
      <c r="AO42" s="16" t="str">
        <f t="shared" si="25"/>
        <v/>
      </c>
      <c r="AP42" s="16" t="str">
        <f t="shared" si="26"/>
        <v/>
      </c>
      <c r="AQ42" s="15"/>
      <c r="AV42">
        <v>36</v>
      </c>
      <c r="AW42" t="str">
        <f>IF(ISERROR(VLOOKUP($AV42,申込一覧表!$AB$5:$AH$167,2,0)),"",VLOOKUP($AV42,申込一覧表!$AB$5:$AH$167,2,0))</f>
        <v/>
      </c>
      <c r="AX42" t="str">
        <f>IF(ISERROR(VLOOKUP($AV42,申込一覧表!$AB$5:$AH$167,7,0)),"",VLOOKUP($AV42,申込一覧表!$AB$5:$AH$167,7,0))</f>
        <v/>
      </c>
      <c r="AY42" t="str">
        <f>IF(ISERROR(VLOOKUP($AV42,申込一覧表!$AB$5:$AI$167,8,0)),"",VLOOKUP($AV42,申込一覧表!$AB$5:$AI$167,8,0))</f>
        <v/>
      </c>
      <c r="AZ42" t="str">
        <f>IF(ISERROR(VLOOKUP($AV42,申込一覧表!$AB$5:$AH$167,5,0)),"",VLOOKUP($AV42,申込一覧表!$AB$5:$AH$167,5,0))</f>
        <v/>
      </c>
      <c r="BA42" t="str">
        <f>IF(ISERROR(VLOOKUP($AV42,申込一覧表!$AB$5:$AJ$167,9,0)),"",VLOOKUP($AV42,申込一覧表!$AB$5:$AJ$167,9,0))</f>
        <v/>
      </c>
      <c r="BB42">
        <f t="shared" si="41"/>
        <v>0</v>
      </c>
      <c r="BC42">
        <f t="shared" si="41"/>
        <v>0</v>
      </c>
      <c r="BD42">
        <f t="shared" si="41"/>
        <v>0</v>
      </c>
      <c r="BE42">
        <f t="shared" si="41"/>
        <v>0</v>
      </c>
      <c r="BF42">
        <f t="shared" si="41"/>
        <v>0</v>
      </c>
      <c r="BG42">
        <f t="shared" si="41"/>
        <v>0</v>
      </c>
      <c r="BH42">
        <f t="shared" si="41"/>
        <v>0</v>
      </c>
      <c r="BI42">
        <f t="shared" si="41"/>
        <v>0</v>
      </c>
      <c r="BJ42">
        <f t="shared" si="41"/>
        <v>0</v>
      </c>
      <c r="BK42">
        <f t="shared" si="41"/>
        <v>0</v>
      </c>
      <c r="BL42">
        <f t="shared" si="41"/>
        <v>0</v>
      </c>
      <c r="BM42">
        <f t="shared" si="41"/>
        <v>0</v>
      </c>
    </row>
    <row r="43" spans="1:65" ht="14.25" customHeight="1">
      <c r="A43" s="14" t="str">
        <f t="shared" si="58"/>
        <v/>
      </c>
      <c r="B43" s="14" t="str">
        <f t="shared" si="42"/>
        <v/>
      </c>
      <c r="C43" s="17" t="str">
        <f t="shared" si="43"/>
        <v/>
      </c>
      <c r="D43" s="63"/>
      <c r="E43" s="64"/>
      <c r="F43" s="63"/>
      <c r="G43" s="63"/>
      <c r="H43" s="63"/>
      <c r="I43" s="63"/>
      <c r="J43" s="27" t="str">
        <f t="shared" si="16"/>
        <v/>
      </c>
      <c r="K43" s="17" t="str">
        <f t="shared" si="44"/>
        <v/>
      </c>
      <c r="L43" s="17" t="str">
        <f t="shared" si="45"/>
        <v>999:99.99</v>
      </c>
      <c r="N43" s="16" t="str">
        <f t="shared" si="59"/>
        <v/>
      </c>
      <c r="O43" s="16" t="str">
        <f t="shared" si="46"/>
        <v/>
      </c>
      <c r="P43" s="16" t="str">
        <f t="shared" si="47"/>
        <v/>
      </c>
      <c r="Q43" s="16" t="str">
        <f t="shared" si="48"/>
        <v/>
      </c>
      <c r="R43" s="16">
        <f t="shared" si="49"/>
        <v>0</v>
      </c>
      <c r="S43" s="16">
        <f t="shared" si="50"/>
        <v>0</v>
      </c>
      <c r="T43" s="16">
        <f t="shared" si="51"/>
        <v>0</v>
      </c>
      <c r="U43" s="16">
        <f t="shared" si="52"/>
        <v>0</v>
      </c>
      <c r="V43" s="16">
        <f t="shared" si="53"/>
        <v>0</v>
      </c>
      <c r="W43" s="16">
        <f t="shared" si="60"/>
        <v>0</v>
      </c>
      <c r="X43" s="16">
        <f t="shared" si="61"/>
        <v>0</v>
      </c>
      <c r="Y43" s="16">
        <f t="shared" si="62"/>
        <v>0</v>
      </c>
      <c r="Z43" s="16">
        <f t="shared" si="63"/>
        <v>0</v>
      </c>
      <c r="AA43" s="16">
        <f t="shared" si="54"/>
        <v>0</v>
      </c>
      <c r="AB43" s="62" t="str">
        <f t="shared" si="30"/>
        <v/>
      </c>
      <c r="AC43" s="62" t="str">
        <f t="shared" si="31"/>
        <v/>
      </c>
      <c r="AD43" s="62" t="str">
        <f t="shared" si="32"/>
        <v/>
      </c>
      <c r="AE43" s="62" t="str">
        <f t="shared" si="33"/>
        <v/>
      </c>
      <c r="AF43" s="62">
        <f t="shared" si="34"/>
        <v>0</v>
      </c>
      <c r="AG43" s="62">
        <f t="shared" si="35"/>
        <v>0</v>
      </c>
      <c r="AH43" s="62">
        <f t="shared" si="36"/>
        <v>0</v>
      </c>
      <c r="AI43" s="62">
        <f t="shared" si="37"/>
        <v>0</v>
      </c>
      <c r="AJ43" s="62">
        <f t="shared" si="55"/>
        <v>0</v>
      </c>
      <c r="AK43" s="62" t="str">
        <f t="shared" si="56"/>
        <v/>
      </c>
      <c r="AL43" s="16">
        <f t="shared" si="57"/>
        <v>0</v>
      </c>
      <c r="AM43" s="16" t="str">
        <f t="shared" si="23"/>
        <v/>
      </c>
      <c r="AN43" s="16" t="str">
        <f t="shared" si="24"/>
        <v/>
      </c>
      <c r="AO43" s="16" t="str">
        <f t="shared" si="25"/>
        <v/>
      </c>
      <c r="AP43" s="16" t="str">
        <f t="shared" si="26"/>
        <v/>
      </c>
      <c r="AR43" s="15"/>
      <c r="AV43">
        <v>37</v>
      </c>
      <c r="AW43" t="str">
        <f>IF(ISERROR(VLOOKUP($AV43,申込一覧表!$AB$5:$AH$167,2,0)),"",VLOOKUP($AV43,申込一覧表!$AB$5:$AH$167,2,0))</f>
        <v/>
      </c>
      <c r="AX43" t="str">
        <f>IF(ISERROR(VLOOKUP($AV43,申込一覧表!$AB$5:$AH$167,7,0)),"",VLOOKUP($AV43,申込一覧表!$AB$5:$AH$167,7,0))</f>
        <v/>
      </c>
      <c r="AY43" t="str">
        <f>IF(ISERROR(VLOOKUP($AV43,申込一覧表!$AB$5:$AI$167,8,0)),"",VLOOKUP($AV43,申込一覧表!$AB$5:$AI$167,8,0))</f>
        <v/>
      </c>
      <c r="AZ43" t="str">
        <f>IF(ISERROR(VLOOKUP($AV43,申込一覧表!$AB$5:$AH$167,5,0)),"",VLOOKUP($AV43,申込一覧表!$AB$5:$AH$167,5,0))</f>
        <v/>
      </c>
      <c r="BA43" t="str">
        <f>IF(ISERROR(VLOOKUP($AV43,申込一覧表!$AB$5:$AJ$167,9,0)),"",VLOOKUP($AV43,申込一覧表!$AB$5:$AJ$167,9,0))</f>
        <v/>
      </c>
      <c r="BB43">
        <f t="shared" si="41"/>
        <v>0</v>
      </c>
      <c r="BC43">
        <f t="shared" si="41"/>
        <v>0</v>
      </c>
      <c r="BD43">
        <f t="shared" si="41"/>
        <v>0</v>
      </c>
      <c r="BE43">
        <f t="shared" si="41"/>
        <v>0</v>
      </c>
      <c r="BF43">
        <f t="shared" si="41"/>
        <v>0</v>
      </c>
      <c r="BG43">
        <f t="shared" si="41"/>
        <v>0</v>
      </c>
      <c r="BH43">
        <f t="shared" si="41"/>
        <v>0</v>
      </c>
      <c r="BI43">
        <f t="shared" si="41"/>
        <v>0</v>
      </c>
      <c r="BJ43">
        <f t="shared" si="41"/>
        <v>0</v>
      </c>
      <c r="BK43">
        <f t="shared" si="41"/>
        <v>0</v>
      </c>
      <c r="BL43">
        <f t="shared" si="41"/>
        <v>0</v>
      </c>
      <c r="BM43">
        <f t="shared" si="41"/>
        <v>0</v>
      </c>
    </row>
    <row r="44" spans="1:65" ht="14.25" customHeight="1">
      <c r="A44" s="14" t="str">
        <f t="shared" si="58"/>
        <v/>
      </c>
      <c r="B44" s="14" t="str">
        <f t="shared" si="42"/>
        <v/>
      </c>
      <c r="C44" s="17" t="str">
        <f t="shared" si="43"/>
        <v/>
      </c>
      <c r="D44" s="63"/>
      <c r="E44" s="64"/>
      <c r="F44" s="63"/>
      <c r="G44" s="63"/>
      <c r="H44" s="63"/>
      <c r="I44" s="63"/>
      <c r="J44" s="27" t="str">
        <f t="shared" si="16"/>
        <v/>
      </c>
      <c r="K44" s="17" t="str">
        <f t="shared" si="44"/>
        <v/>
      </c>
      <c r="L44" s="17" t="str">
        <f t="shared" si="45"/>
        <v>999:99.99</v>
      </c>
      <c r="N44" s="16" t="str">
        <f t="shared" si="59"/>
        <v/>
      </c>
      <c r="O44" s="16" t="str">
        <f t="shared" si="46"/>
        <v/>
      </c>
      <c r="P44" s="16" t="str">
        <f t="shared" si="47"/>
        <v/>
      </c>
      <c r="Q44" s="16" t="str">
        <f t="shared" si="48"/>
        <v/>
      </c>
      <c r="R44" s="16">
        <f t="shared" si="49"/>
        <v>0</v>
      </c>
      <c r="S44" s="16">
        <f t="shared" si="50"/>
        <v>0</v>
      </c>
      <c r="T44" s="16">
        <f t="shared" si="51"/>
        <v>0</v>
      </c>
      <c r="U44" s="16">
        <f t="shared" si="52"/>
        <v>0</v>
      </c>
      <c r="V44" s="16">
        <f t="shared" si="53"/>
        <v>0</v>
      </c>
      <c r="W44" s="16">
        <f t="shared" si="60"/>
        <v>0</v>
      </c>
      <c r="X44" s="16">
        <f t="shared" si="61"/>
        <v>0</v>
      </c>
      <c r="Y44" s="16">
        <f t="shared" si="62"/>
        <v>0</v>
      </c>
      <c r="Z44" s="16">
        <f t="shared" si="63"/>
        <v>0</v>
      </c>
      <c r="AA44" s="16">
        <f t="shared" si="54"/>
        <v>0</v>
      </c>
      <c r="AB44" s="62" t="str">
        <f t="shared" si="30"/>
        <v/>
      </c>
      <c r="AC44" s="62" t="str">
        <f t="shared" si="31"/>
        <v/>
      </c>
      <c r="AD44" s="62" t="str">
        <f t="shared" si="32"/>
        <v/>
      </c>
      <c r="AE44" s="62" t="str">
        <f t="shared" si="33"/>
        <v/>
      </c>
      <c r="AF44" s="62">
        <f t="shared" si="34"/>
        <v>0</v>
      </c>
      <c r="AG44" s="62">
        <f t="shared" si="35"/>
        <v>0</v>
      </c>
      <c r="AH44" s="62">
        <f t="shared" si="36"/>
        <v>0</v>
      </c>
      <c r="AI44" s="62">
        <f t="shared" si="37"/>
        <v>0</v>
      </c>
      <c r="AJ44" s="62">
        <f t="shared" si="55"/>
        <v>0</v>
      </c>
      <c r="AK44" s="62" t="str">
        <f t="shared" si="56"/>
        <v/>
      </c>
      <c r="AL44" s="16">
        <f t="shared" si="57"/>
        <v>0</v>
      </c>
      <c r="AM44" s="16" t="str">
        <f t="shared" si="23"/>
        <v/>
      </c>
      <c r="AN44" s="16" t="str">
        <f t="shared" si="24"/>
        <v/>
      </c>
      <c r="AO44" s="16" t="str">
        <f t="shared" si="25"/>
        <v/>
      </c>
      <c r="AP44" s="16" t="str">
        <f t="shared" si="26"/>
        <v/>
      </c>
      <c r="AV44">
        <v>38</v>
      </c>
      <c r="AW44" t="str">
        <f>IF(ISERROR(VLOOKUP($AV44,申込一覧表!$AB$5:$AH$167,2,0)),"",VLOOKUP($AV44,申込一覧表!$AB$5:$AH$167,2,0))</f>
        <v/>
      </c>
      <c r="AX44" t="str">
        <f>IF(ISERROR(VLOOKUP($AV44,申込一覧表!$AB$5:$AH$167,7,0)),"",VLOOKUP($AV44,申込一覧表!$AB$5:$AH$167,7,0))</f>
        <v/>
      </c>
      <c r="AY44" t="str">
        <f>IF(ISERROR(VLOOKUP($AV44,申込一覧表!$AB$5:$AI$167,8,0)),"",VLOOKUP($AV44,申込一覧表!$AB$5:$AI$167,8,0))</f>
        <v/>
      </c>
      <c r="AZ44" t="str">
        <f>IF(ISERROR(VLOOKUP($AV44,申込一覧表!$AB$5:$AH$167,5,0)),"",VLOOKUP($AV44,申込一覧表!$AB$5:$AH$167,5,0))</f>
        <v/>
      </c>
      <c r="BA44" t="str">
        <f>IF(ISERROR(VLOOKUP($AV44,申込一覧表!$AB$5:$AJ$167,9,0)),"",VLOOKUP($AV44,申込一覧表!$AB$5:$AJ$167,9,0))</f>
        <v/>
      </c>
      <c r="BB44">
        <f t="shared" si="41"/>
        <v>0</v>
      </c>
      <c r="BC44">
        <f t="shared" si="41"/>
        <v>0</v>
      </c>
      <c r="BD44">
        <f t="shared" si="41"/>
        <v>0</v>
      </c>
      <c r="BE44">
        <f t="shared" si="41"/>
        <v>0</v>
      </c>
      <c r="BF44">
        <f t="shared" si="41"/>
        <v>0</v>
      </c>
      <c r="BG44">
        <f t="shared" si="41"/>
        <v>0</v>
      </c>
      <c r="BH44">
        <f t="shared" si="41"/>
        <v>0</v>
      </c>
      <c r="BI44">
        <f t="shared" si="41"/>
        <v>0</v>
      </c>
      <c r="BJ44">
        <f t="shared" si="41"/>
        <v>0</v>
      </c>
      <c r="BK44">
        <f t="shared" si="41"/>
        <v>0</v>
      </c>
      <c r="BL44">
        <f t="shared" si="41"/>
        <v>0</v>
      </c>
      <c r="BM44">
        <f t="shared" si="41"/>
        <v>0</v>
      </c>
    </row>
    <row r="45" spans="1:65" s="15" customFormat="1" ht="14.25" customHeight="1">
      <c r="A45" s="14" t="str">
        <f t="shared" si="58"/>
        <v/>
      </c>
      <c r="B45" s="14" t="str">
        <f t="shared" si="42"/>
        <v/>
      </c>
      <c r="C45" s="17" t="str">
        <f t="shared" si="43"/>
        <v/>
      </c>
      <c r="D45" s="63"/>
      <c r="E45" s="64"/>
      <c r="F45" s="63"/>
      <c r="G45" s="63"/>
      <c r="H45" s="63"/>
      <c r="I45" s="63"/>
      <c r="J45" s="27" t="str">
        <f t="shared" si="16"/>
        <v/>
      </c>
      <c r="K45" s="17" t="str">
        <f t="shared" si="44"/>
        <v/>
      </c>
      <c r="L45" s="17" t="str">
        <f t="shared" si="45"/>
        <v>999:99.99</v>
      </c>
      <c r="N45" s="16" t="str">
        <f t="shared" si="59"/>
        <v/>
      </c>
      <c r="O45" s="16" t="str">
        <f t="shared" si="46"/>
        <v/>
      </c>
      <c r="P45" s="16" t="str">
        <f t="shared" si="47"/>
        <v/>
      </c>
      <c r="Q45" s="16" t="str">
        <f t="shared" si="48"/>
        <v/>
      </c>
      <c r="R45" s="16">
        <f t="shared" si="49"/>
        <v>0</v>
      </c>
      <c r="S45" s="16">
        <f t="shared" si="50"/>
        <v>0</v>
      </c>
      <c r="T45" s="16">
        <f t="shared" si="51"/>
        <v>0</v>
      </c>
      <c r="U45" s="16">
        <f t="shared" si="52"/>
        <v>0</v>
      </c>
      <c r="V45" s="16">
        <f t="shared" si="53"/>
        <v>0</v>
      </c>
      <c r="W45" s="16">
        <f t="shared" si="60"/>
        <v>0</v>
      </c>
      <c r="X45" s="16">
        <f t="shared" si="61"/>
        <v>0</v>
      </c>
      <c r="Y45" s="16">
        <f t="shared" si="62"/>
        <v>0</v>
      </c>
      <c r="Z45" s="16">
        <f t="shared" si="63"/>
        <v>0</v>
      </c>
      <c r="AA45" s="16">
        <f t="shared" si="54"/>
        <v>0</v>
      </c>
      <c r="AB45" s="62" t="str">
        <f t="shared" si="30"/>
        <v/>
      </c>
      <c r="AC45" s="62" t="str">
        <f t="shared" si="31"/>
        <v/>
      </c>
      <c r="AD45" s="62" t="str">
        <f t="shared" si="32"/>
        <v/>
      </c>
      <c r="AE45" s="62" t="str">
        <f t="shared" si="33"/>
        <v/>
      </c>
      <c r="AF45" s="62">
        <f t="shared" si="34"/>
        <v>0</v>
      </c>
      <c r="AG45" s="62">
        <f t="shared" si="35"/>
        <v>0</v>
      </c>
      <c r="AH45" s="62">
        <f t="shared" si="36"/>
        <v>0</v>
      </c>
      <c r="AI45" s="62">
        <f t="shared" si="37"/>
        <v>0</v>
      </c>
      <c r="AJ45" s="62">
        <f t="shared" si="55"/>
        <v>0</v>
      </c>
      <c r="AK45" s="62" t="str">
        <f t="shared" si="56"/>
        <v/>
      </c>
      <c r="AL45" s="16">
        <f t="shared" si="57"/>
        <v>0</v>
      </c>
      <c r="AM45" s="16" t="str">
        <f t="shared" si="23"/>
        <v/>
      </c>
      <c r="AN45" s="16" t="str">
        <f t="shared" si="24"/>
        <v/>
      </c>
      <c r="AO45" s="16" t="str">
        <f t="shared" si="25"/>
        <v/>
      </c>
      <c r="AP45" s="16" t="str">
        <f t="shared" si="26"/>
        <v/>
      </c>
      <c r="AQ45"/>
      <c r="AR45"/>
      <c r="AV45">
        <v>39</v>
      </c>
      <c r="AW45" t="str">
        <f>IF(ISERROR(VLOOKUP($AV45,申込一覧表!$AB$5:$AH$167,2,0)),"",VLOOKUP($AV45,申込一覧表!$AB$5:$AH$167,2,0))</f>
        <v/>
      </c>
      <c r="AX45" t="str">
        <f>IF(ISERROR(VLOOKUP($AV45,申込一覧表!$AB$5:$AH$167,7,0)),"",VLOOKUP($AV45,申込一覧表!$AB$5:$AH$167,7,0))</f>
        <v/>
      </c>
      <c r="AY45" t="str">
        <f>IF(ISERROR(VLOOKUP($AV45,申込一覧表!$AB$5:$AI$167,8,0)),"",VLOOKUP($AV45,申込一覧表!$AB$5:$AI$167,8,0))</f>
        <v/>
      </c>
      <c r="AZ45" t="str">
        <f>IF(ISERROR(VLOOKUP($AV45,申込一覧表!$AB$5:$AH$167,5,0)),"",VLOOKUP($AV45,申込一覧表!$AB$5:$AH$167,5,0))</f>
        <v/>
      </c>
      <c r="BA45" t="str">
        <f>IF(ISERROR(VLOOKUP($AV45,申込一覧表!$AB$5:$AJ$167,9,0)),"",VLOOKUP($AV45,申込一覧表!$AB$5:$AJ$167,9,0))</f>
        <v/>
      </c>
      <c r="BB45">
        <f t="shared" si="41"/>
        <v>0</v>
      </c>
      <c r="BC45">
        <f t="shared" si="41"/>
        <v>0</v>
      </c>
      <c r="BD45">
        <f t="shared" si="41"/>
        <v>0</v>
      </c>
      <c r="BE45">
        <f t="shared" si="41"/>
        <v>0</v>
      </c>
      <c r="BF45">
        <f t="shared" si="41"/>
        <v>0</v>
      </c>
      <c r="BG45">
        <f t="shared" si="41"/>
        <v>0</v>
      </c>
      <c r="BH45">
        <f t="shared" si="41"/>
        <v>0</v>
      </c>
      <c r="BI45">
        <f t="shared" si="41"/>
        <v>0</v>
      </c>
      <c r="BJ45">
        <f t="shared" si="41"/>
        <v>0</v>
      </c>
      <c r="BK45">
        <f t="shared" si="41"/>
        <v>0</v>
      </c>
      <c r="BL45">
        <f t="shared" si="41"/>
        <v>0</v>
      </c>
      <c r="BM45">
        <f t="shared" si="41"/>
        <v>0</v>
      </c>
    </row>
    <row r="46" spans="1:65" ht="14.25" customHeight="1">
      <c r="A46" s="14" t="str">
        <f t="shared" si="58"/>
        <v/>
      </c>
      <c r="B46" s="14" t="str">
        <f t="shared" si="42"/>
        <v/>
      </c>
      <c r="C46" s="17" t="str">
        <f t="shared" si="43"/>
        <v/>
      </c>
      <c r="D46" s="63"/>
      <c r="E46" s="64"/>
      <c r="F46" s="63"/>
      <c r="G46" s="63"/>
      <c r="H46" s="63"/>
      <c r="I46" s="63"/>
      <c r="J46" s="27" t="str">
        <f t="shared" si="16"/>
        <v/>
      </c>
      <c r="K46" s="17" t="str">
        <f t="shared" si="44"/>
        <v/>
      </c>
      <c r="L46" s="17" t="str">
        <f t="shared" si="45"/>
        <v>999:99.99</v>
      </c>
      <c r="N46" s="16" t="str">
        <f t="shared" si="59"/>
        <v/>
      </c>
      <c r="O46" s="16" t="str">
        <f t="shared" si="46"/>
        <v/>
      </c>
      <c r="P46" s="16" t="str">
        <f t="shared" si="47"/>
        <v/>
      </c>
      <c r="Q46" s="16" t="str">
        <f t="shared" si="48"/>
        <v/>
      </c>
      <c r="R46" s="16">
        <f t="shared" si="49"/>
        <v>0</v>
      </c>
      <c r="S46" s="16">
        <f t="shared" si="50"/>
        <v>0</v>
      </c>
      <c r="T46" s="16">
        <f t="shared" si="51"/>
        <v>0</v>
      </c>
      <c r="U46" s="16">
        <f t="shared" si="52"/>
        <v>0</v>
      </c>
      <c r="V46" s="16">
        <f t="shared" si="53"/>
        <v>0</v>
      </c>
      <c r="W46" s="16">
        <f t="shared" si="60"/>
        <v>0</v>
      </c>
      <c r="X46" s="16">
        <f t="shared" si="61"/>
        <v>0</v>
      </c>
      <c r="Y46" s="16">
        <f t="shared" si="62"/>
        <v>0</v>
      </c>
      <c r="Z46" s="16">
        <f t="shared" si="63"/>
        <v>0</v>
      </c>
      <c r="AA46" s="16">
        <f t="shared" si="54"/>
        <v>0</v>
      </c>
      <c r="AB46" s="62" t="str">
        <f t="shared" si="30"/>
        <v/>
      </c>
      <c r="AC46" s="62" t="str">
        <f t="shared" si="31"/>
        <v/>
      </c>
      <c r="AD46" s="62" t="str">
        <f t="shared" si="32"/>
        <v/>
      </c>
      <c r="AE46" s="62" t="str">
        <f t="shared" si="33"/>
        <v/>
      </c>
      <c r="AF46" s="62">
        <f t="shared" si="34"/>
        <v>0</v>
      </c>
      <c r="AG46" s="62">
        <f t="shared" si="35"/>
        <v>0</v>
      </c>
      <c r="AH46" s="62">
        <f t="shared" si="36"/>
        <v>0</v>
      </c>
      <c r="AI46" s="62">
        <f t="shared" si="37"/>
        <v>0</v>
      </c>
      <c r="AJ46" s="62">
        <f t="shared" si="55"/>
        <v>0</v>
      </c>
      <c r="AK46" s="62" t="str">
        <f t="shared" si="56"/>
        <v/>
      </c>
      <c r="AL46" s="16">
        <f t="shared" si="57"/>
        <v>0</v>
      </c>
      <c r="AM46" s="16" t="str">
        <f t="shared" si="23"/>
        <v/>
      </c>
      <c r="AN46" s="16" t="str">
        <f t="shared" si="24"/>
        <v/>
      </c>
      <c r="AO46" s="16" t="str">
        <f t="shared" si="25"/>
        <v/>
      </c>
      <c r="AP46" s="16" t="str">
        <f t="shared" si="26"/>
        <v/>
      </c>
      <c r="AV46">
        <v>40</v>
      </c>
      <c r="AW46" t="str">
        <f>IF(ISERROR(VLOOKUP($AV46,申込一覧表!$AB$5:$AH$167,2,0)),"",VLOOKUP($AV46,申込一覧表!$AB$5:$AH$167,2,0))</f>
        <v/>
      </c>
      <c r="AX46" t="str">
        <f>IF(ISERROR(VLOOKUP($AV46,申込一覧表!$AB$5:$AH$167,7,0)),"",VLOOKUP($AV46,申込一覧表!$AB$5:$AH$167,7,0))</f>
        <v/>
      </c>
      <c r="AY46" t="str">
        <f>IF(ISERROR(VLOOKUP($AV46,申込一覧表!$AB$5:$AI$167,8,0)),"",VLOOKUP($AV46,申込一覧表!$AB$5:$AI$167,8,0))</f>
        <v/>
      </c>
      <c r="AZ46" t="str">
        <f>IF(ISERROR(VLOOKUP($AV46,申込一覧表!$AB$5:$AH$167,5,0)),"",VLOOKUP($AV46,申込一覧表!$AB$5:$AH$167,5,0))</f>
        <v/>
      </c>
      <c r="BA46" t="str">
        <f>IF(ISERROR(VLOOKUP($AV46,申込一覧表!$AB$5:$AJ$167,9,0)),"",VLOOKUP($AV46,申込一覧表!$AB$5:$AJ$167,9,0))</f>
        <v/>
      </c>
      <c r="BB46">
        <f t="shared" si="41"/>
        <v>0</v>
      </c>
      <c r="BC46">
        <f t="shared" si="41"/>
        <v>0</v>
      </c>
      <c r="BD46">
        <f t="shared" si="41"/>
        <v>0</v>
      </c>
      <c r="BE46">
        <f t="shared" si="41"/>
        <v>0</v>
      </c>
      <c r="BF46">
        <f t="shared" si="41"/>
        <v>0</v>
      </c>
      <c r="BG46">
        <f t="shared" si="41"/>
        <v>0</v>
      </c>
      <c r="BH46">
        <f t="shared" si="41"/>
        <v>0</v>
      </c>
      <c r="BI46">
        <f t="shared" si="41"/>
        <v>0</v>
      </c>
      <c r="BJ46">
        <f t="shared" si="41"/>
        <v>0</v>
      </c>
      <c r="BK46">
        <f t="shared" si="41"/>
        <v>0</v>
      </c>
      <c r="BL46">
        <f t="shared" si="41"/>
        <v>0</v>
      </c>
      <c r="BM46">
        <f t="shared" si="41"/>
        <v>0</v>
      </c>
    </row>
    <row r="47" spans="1:65" ht="14.25" customHeight="1">
      <c r="A47" s="14" t="str">
        <f t="shared" si="58"/>
        <v/>
      </c>
      <c r="B47" s="14" t="str">
        <f t="shared" si="42"/>
        <v/>
      </c>
      <c r="C47" s="17" t="str">
        <f t="shared" si="43"/>
        <v/>
      </c>
      <c r="D47" s="63"/>
      <c r="E47" s="64"/>
      <c r="F47" s="63"/>
      <c r="G47" s="63"/>
      <c r="H47" s="63"/>
      <c r="I47" s="63"/>
      <c r="J47" s="27" t="str">
        <f t="shared" si="16"/>
        <v/>
      </c>
      <c r="K47" s="17" t="str">
        <f t="shared" si="44"/>
        <v/>
      </c>
      <c r="L47" s="17" t="str">
        <f t="shared" si="45"/>
        <v>999:99.99</v>
      </c>
      <c r="N47" s="16" t="str">
        <f t="shared" si="59"/>
        <v/>
      </c>
      <c r="O47" s="16" t="str">
        <f t="shared" si="46"/>
        <v/>
      </c>
      <c r="P47" s="16" t="str">
        <f t="shared" si="47"/>
        <v/>
      </c>
      <c r="Q47" s="16" t="str">
        <f t="shared" si="48"/>
        <v/>
      </c>
      <c r="R47" s="16">
        <f t="shared" si="49"/>
        <v>0</v>
      </c>
      <c r="S47" s="16">
        <f t="shared" si="50"/>
        <v>0</v>
      </c>
      <c r="T47" s="16">
        <f t="shared" si="51"/>
        <v>0</v>
      </c>
      <c r="U47" s="16">
        <f t="shared" si="52"/>
        <v>0</v>
      </c>
      <c r="V47" s="16">
        <f t="shared" si="53"/>
        <v>0</v>
      </c>
      <c r="W47" s="16">
        <f t="shared" si="60"/>
        <v>0</v>
      </c>
      <c r="X47" s="16">
        <f t="shared" si="61"/>
        <v>0</v>
      </c>
      <c r="Y47" s="16">
        <f t="shared" si="62"/>
        <v>0</v>
      </c>
      <c r="Z47" s="16">
        <f t="shared" si="63"/>
        <v>0</v>
      </c>
      <c r="AA47" s="16">
        <f t="shared" si="54"/>
        <v>0</v>
      </c>
      <c r="AB47" s="62" t="str">
        <f t="shared" si="30"/>
        <v/>
      </c>
      <c r="AC47" s="62" t="str">
        <f t="shared" si="31"/>
        <v/>
      </c>
      <c r="AD47" s="62" t="str">
        <f t="shared" si="32"/>
        <v/>
      </c>
      <c r="AE47" s="62" t="str">
        <f t="shared" si="33"/>
        <v/>
      </c>
      <c r="AF47" s="62">
        <f t="shared" si="34"/>
        <v>0</v>
      </c>
      <c r="AG47" s="62">
        <f t="shared" si="35"/>
        <v>0</v>
      </c>
      <c r="AH47" s="62">
        <f t="shared" si="36"/>
        <v>0</v>
      </c>
      <c r="AI47" s="62">
        <f t="shared" si="37"/>
        <v>0</v>
      </c>
      <c r="AJ47" s="62">
        <f t="shared" si="55"/>
        <v>0</v>
      </c>
      <c r="AK47" s="62" t="str">
        <f t="shared" si="56"/>
        <v/>
      </c>
      <c r="AL47" s="16">
        <f t="shared" si="57"/>
        <v>0</v>
      </c>
      <c r="AM47" s="16" t="str">
        <f t="shared" si="23"/>
        <v/>
      </c>
      <c r="AN47" s="16" t="str">
        <f t="shared" si="24"/>
        <v/>
      </c>
      <c r="AO47" s="16" t="str">
        <f t="shared" si="25"/>
        <v/>
      </c>
      <c r="AP47" s="16" t="str">
        <f t="shared" si="26"/>
        <v/>
      </c>
      <c r="AV47">
        <v>41</v>
      </c>
      <c r="AW47" t="str">
        <f>IF(ISERROR(VLOOKUP($AV47,申込一覧表!$AB$5:$AH$167,2,0)),"",VLOOKUP($AV47,申込一覧表!$AB$5:$AH$167,2,0))</f>
        <v/>
      </c>
      <c r="AX47" t="str">
        <f>IF(ISERROR(VLOOKUP($AV47,申込一覧表!$AB$5:$AH$167,7,0)),"",VLOOKUP($AV47,申込一覧表!$AB$5:$AH$167,7,0))</f>
        <v/>
      </c>
      <c r="AY47" t="str">
        <f>IF(ISERROR(VLOOKUP($AV47,申込一覧表!$AB$5:$AI$167,8,0)),"",VLOOKUP($AV47,申込一覧表!$AB$5:$AI$167,8,0))</f>
        <v/>
      </c>
      <c r="AZ47" t="str">
        <f>IF(ISERROR(VLOOKUP($AV47,申込一覧表!$AB$5:$AH$167,5,0)),"",VLOOKUP($AV47,申込一覧表!$AB$5:$AH$167,5,0))</f>
        <v/>
      </c>
      <c r="BA47" t="str">
        <f>IF(ISERROR(VLOOKUP($AV47,申込一覧表!$AB$5:$AJ$167,9,0)),"",VLOOKUP($AV47,申込一覧表!$AB$5:$AJ$167,9,0))</f>
        <v/>
      </c>
      <c r="BB47">
        <f t="shared" ref="BB47:BM56" si="64">COUNTIF($AB$6:$AE$65,BB$5&amp;$AW47)</f>
        <v>0</v>
      </c>
      <c r="BC47">
        <f t="shared" si="64"/>
        <v>0</v>
      </c>
      <c r="BD47">
        <f t="shared" si="64"/>
        <v>0</v>
      </c>
      <c r="BE47">
        <f t="shared" si="64"/>
        <v>0</v>
      </c>
      <c r="BF47">
        <f t="shared" si="64"/>
        <v>0</v>
      </c>
      <c r="BG47">
        <f t="shared" si="64"/>
        <v>0</v>
      </c>
      <c r="BH47">
        <f t="shared" si="64"/>
        <v>0</v>
      </c>
      <c r="BI47">
        <f t="shared" si="64"/>
        <v>0</v>
      </c>
      <c r="BJ47">
        <f t="shared" si="64"/>
        <v>0</v>
      </c>
      <c r="BK47">
        <f t="shared" si="64"/>
        <v>0</v>
      </c>
      <c r="BL47">
        <f t="shared" si="64"/>
        <v>0</v>
      </c>
      <c r="BM47">
        <f t="shared" si="64"/>
        <v>0</v>
      </c>
    </row>
    <row r="48" spans="1:65" ht="14.25" customHeight="1">
      <c r="A48" s="14" t="str">
        <f t="shared" si="58"/>
        <v/>
      </c>
      <c r="B48" s="14" t="str">
        <f t="shared" si="42"/>
        <v/>
      </c>
      <c r="C48" s="17" t="str">
        <f t="shared" si="43"/>
        <v/>
      </c>
      <c r="D48" s="63"/>
      <c r="E48" s="64"/>
      <c r="F48" s="63"/>
      <c r="G48" s="63"/>
      <c r="H48" s="63"/>
      <c r="I48" s="63"/>
      <c r="J48" s="27" t="str">
        <f t="shared" si="16"/>
        <v/>
      </c>
      <c r="K48" s="17" t="str">
        <f t="shared" si="44"/>
        <v/>
      </c>
      <c r="L48" s="17" t="str">
        <f t="shared" si="45"/>
        <v>999:99.99</v>
      </c>
      <c r="N48" s="16" t="str">
        <f t="shared" si="59"/>
        <v/>
      </c>
      <c r="O48" s="16" t="str">
        <f t="shared" si="46"/>
        <v/>
      </c>
      <c r="P48" s="16" t="str">
        <f t="shared" si="47"/>
        <v/>
      </c>
      <c r="Q48" s="16" t="str">
        <f t="shared" si="48"/>
        <v/>
      </c>
      <c r="R48" s="16">
        <f t="shared" si="49"/>
        <v>0</v>
      </c>
      <c r="S48" s="16">
        <f t="shared" si="50"/>
        <v>0</v>
      </c>
      <c r="T48" s="16">
        <f t="shared" si="51"/>
        <v>0</v>
      </c>
      <c r="U48" s="16">
        <f t="shared" si="52"/>
        <v>0</v>
      </c>
      <c r="V48" s="16">
        <f t="shared" si="53"/>
        <v>0</v>
      </c>
      <c r="W48" s="16">
        <f t="shared" si="60"/>
        <v>0</v>
      </c>
      <c r="X48" s="16">
        <f t="shared" si="61"/>
        <v>0</v>
      </c>
      <c r="Y48" s="16">
        <f t="shared" si="62"/>
        <v>0</v>
      </c>
      <c r="Z48" s="16">
        <f t="shared" si="63"/>
        <v>0</v>
      </c>
      <c r="AA48" s="16">
        <f t="shared" si="54"/>
        <v>0</v>
      </c>
      <c r="AB48" s="62" t="str">
        <f t="shared" si="30"/>
        <v/>
      </c>
      <c r="AC48" s="62" t="str">
        <f t="shared" si="31"/>
        <v/>
      </c>
      <c r="AD48" s="62" t="str">
        <f t="shared" si="32"/>
        <v/>
      </c>
      <c r="AE48" s="62" t="str">
        <f t="shared" si="33"/>
        <v/>
      </c>
      <c r="AF48" s="62">
        <f t="shared" si="34"/>
        <v>0</v>
      </c>
      <c r="AG48" s="62">
        <f t="shared" si="35"/>
        <v>0</v>
      </c>
      <c r="AH48" s="62">
        <f t="shared" si="36"/>
        <v>0</v>
      </c>
      <c r="AI48" s="62">
        <f t="shared" si="37"/>
        <v>0</v>
      </c>
      <c r="AJ48" s="62">
        <f t="shared" si="55"/>
        <v>0</v>
      </c>
      <c r="AK48" s="62" t="str">
        <f t="shared" si="56"/>
        <v/>
      </c>
      <c r="AL48" s="16">
        <f t="shared" si="57"/>
        <v>0</v>
      </c>
      <c r="AM48" s="16" t="str">
        <f t="shared" si="23"/>
        <v/>
      </c>
      <c r="AN48" s="16" t="str">
        <f t="shared" si="24"/>
        <v/>
      </c>
      <c r="AO48" s="16" t="str">
        <f t="shared" si="25"/>
        <v/>
      </c>
      <c r="AP48" s="16" t="str">
        <f t="shared" si="26"/>
        <v/>
      </c>
      <c r="AV48">
        <v>42</v>
      </c>
      <c r="AW48" t="str">
        <f>IF(ISERROR(VLOOKUP($AV48,申込一覧表!$AB$5:$AH$167,2,0)),"",VLOOKUP($AV48,申込一覧表!$AB$5:$AH$167,2,0))</f>
        <v/>
      </c>
      <c r="AX48" t="str">
        <f>IF(ISERROR(VLOOKUP($AV48,申込一覧表!$AB$5:$AH$167,7,0)),"",VLOOKUP($AV48,申込一覧表!$AB$5:$AH$167,7,0))</f>
        <v/>
      </c>
      <c r="AY48" t="str">
        <f>IF(ISERROR(VLOOKUP($AV48,申込一覧表!$AB$5:$AI$167,8,0)),"",VLOOKUP($AV48,申込一覧表!$AB$5:$AI$167,8,0))</f>
        <v/>
      </c>
      <c r="AZ48" t="str">
        <f>IF(ISERROR(VLOOKUP($AV48,申込一覧表!$AB$5:$AH$167,5,0)),"",VLOOKUP($AV48,申込一覧表!$AB$5:$AH$167,5,0))</f>
        <v/>
      </c>
      <c r="BA48" t="str">
        <f>IF(ISERROR(VLOOKUP($AV48,申込一覧表!$AB$5:$AJ$167,9,0)),"",VLOOKUP($AV48,申込一覧表!$AB$5:$AJ$167,9,0))</f>
        <v/>
      </c>
      <c r="BB48">
        <f t="shared" si="64"/>
        <v>0</v>
      </c>
      <c r="BC48">
        <f t="shared" si="64"/>
        <v>0</v>
      </c>
      <c r="BD48">
        <f t="shared" si="64"/>
        <v>0</v>
      </c>
      <c r="BE48">
        <f t="shared" si="64"/>
        <v>0</v>
      </c>
      <c r="BF48">
        <f t="shared" si="64"/>
        <v>0</v>
      </c>
      <c r="BG48">
        <f t="shared" si="64"/>
        <v>0</v>
      </c>
      <c r="BH48">
        <f t="shared" si="64"/>
        <v>0</v>
      </c>
      <c r="BI48">
        <f t="shared" si="64"/>
        <v>0</v>
      </c>
      <c r="BJ48">
        <f t="shared" si="64"/>
        <v>0</v>
      </c>
      <c r="BK48">
        <f t="shared" si="64"/>
        <v>0</v>
      </c>
      <c r="BL48">
        <f t="shared" si="64"/>
        <v>0</v>
      </c>
      <c r="BM48">
        <f t="shared" si="64"/>
        <v>0</v>
      </c>
    </row>
    <row r="49" spans="1:65" ht="14.25" customHeight="1">
      <c r="A49" s="14" t="str">
        <f t="shared" si="58"/>
        <v/>
      </c>
      <c r="B49" s="14" t="str">
        <f t="shared" si="42"/>
        <v/>
      </c>
      <c r="C49" s="17" t="str">
        <f t="shared" si="43"/>
        <v/>
      </c>
      <c r="D49" s="63"/>
      <c r="E49" s="64"/>
      <c r="F49" s="63"/>
      <c r="G49" s="63"/>
      <c r="H49" s="63"/>
      <c r="I49" s="63"/>
      <c r="J49" s="27" t="str">
        <f t="shared" si="16"/>
        <v/>
      </c>
      <c r="K49" s="17" t="str">
        <f t="shared" si="44"/>
        <v/>
      </c>
      <c r="L49" s="17" t="str">
        <f t="shared" si="45"/>
        <v>999:99.99</v>
      </c>
      <c r="N49" s="16" t="str">
        <f t="shared" si="59"/>
        <v/>
      </c>
      <c r="O49" s="16" t="str">
        <f t="shared" si="46"/>
        <v/>
      </c>
      <c r="P49" s="16" t="str">
        <f t="shared" si="47"/>
        <v/>
      </c>
      <c r="Q49" s="16" t="str">
        <f t="shared" si="48"/>
        <v/>
      </c>
      <c r="R49" s="16">
        <f t="shared" si="49"/>
        <v>0</v>
      </c>
      <c r="S49" s="16">
        <f t="shared" si="50"/>
        <v>0</v>
      </c>
      <c r="T49" s="16">
        <f t="shared" si="51"/>
        <v>0</v>
      </c>
      <c r="U49" s="16">
        <f t="shared" si="52"/>
        <v>0</v>
      </c>
      <c r="V49" s="16">
        <f t="shared" si="53"/>
        <v>0</v>
      </c>
      <c r="W49" s="16">
        <f t="shared" si="60"/>
        <v>0</v>
      </c>
      <c r="X49" s="16">
        <f t="shared" si="61"/>
        <v>0</v>
      </c>
      <c r="Y49" s="16">
        <f t="shared" si="62"/>
        <v>0</v>
      </c>
      <c r="Z49" s="16">
        <f t="shared" si="63"/>
        <v>0</v>
      </c>
      <c r="AA49" s="16">
        <f t="shared" si="54"/>
        <v>0</v>
      </c>
      <c r="AB49" s="62" t="str">
        <f t="shared" si="30"/>
        <v/>
      </c>
      <c r="AC49" s="62" t="str">
        <f t="shared" si="31"/>
        <v/>
      </c>
      <c r="AD49" s="62" t="str">
        <f t="shared" si="32"/>
        <v/>
      </c>
      <c r="AE49" s="62" t="str">
        <f t="shared" si="33"/>
        <v/>
      </c>
      <c r="AF49" s="62">
        <f t="shared" si="34"/>
        <v>0</v>
      </c>
      <c r="AG49" s="62">
        <f t="shared" si="35"/>
        <v>0</v>
      </c>
      <c r="AH49" s="62">
        <f t="shared" si="36"/>
        <v>0</v>
      </c>
      <c r="AI49" s="62">
        <f t="shared" si="37"/>
        <v>0</v>
      </c>
      <c r="AJ49" s="62">
        <f t="shared" si="55"/>
        <v>0</v>
      </c>
      <c r="AK49" s="62" t="str">
        <f t="shared" si="56"/>
        <v/>
      </c>
      <c r="AL49" s="16">
        <f t="shared" si="57"/>
        <v>0</v>
      </c>
      <c r="AM49" s="16" t="str">
        <f t="shared" si="23"/>
        <v/>
      </c>
      <c r="AN49" s="16" t="str">
        <f t="shared" si="24"/>
        <v/>
      </c>
      <c r="AO49" s="16" t="str">
        <f t="shared" si="25"/>
        <v/>
      </c>
      <c r="AP49" s="16" t="str">
        <f t="shared" si="26"/>
        <v/>
      </c>
      <c r="AV49">
        <v>43</v>
      </c>
      <c r="AW49" t="str">
        <f>IF(ISERROR(VLOOKUP($AV49,申込一覧表!$AB$5:$AH$167,2,0)),"",VLOOKUP($AV49,申込一覧表!$AB$5:$AH$167,2,0))</f>
        <v/>
      </c>
      <c r="AX49" t="str">
        <f>IF(ISERROR(VLOOKUP($AV49,申込一覧表!$AB$5:$AH$167,7,0)),"",VLOOKUP($AV49,申込一覧表!$AB$5:$AH$167,7,0))</f>
        <v/>
      </c>
      <c r="AY49" t="str">
        <f>IF(ISERROR(VLOOKUP($AV49,申込一覧表!$AB$5:$AI$167,8,0)),"",VLOOKUP($AV49,申込一覧表!$AB$5:$AI$167,8,0))</f>
        <v/>
      </c>
      <c r="AZ49" t="str">
        <f>IF(ISERROR(VLOOKUP($AV49,申込一覧表!$AB$5:$AH$167,5,0)),"",VLOOKUP($AV49,申込一覧表!$AB$5:$AH$167,5,0))</f>
        <v/>
      </c>
      <c r="BA49" t="str">
        <f>IF(ISERROR(VLOOKUP($AV49,申込一覧表!$AB$5:$AJ$167,9,0)),"",VLOOKUP($AV49,申込一覧表!$AB$5:$AJ$167,9,0))</f>
        <v/>
      </c>
      <c r="BB49">
        <f t="shared" si="64"/>
        <v>0</v>
      </c>
      <c r="BC49">
        <f t="shared" si="64"/>
        <v>0</v>
      </c>
      <c r="BD49">
        <f t="shared" si="64"/>
        <v>0</v>
      </c>
      <c r="BE49">
        <f t="shared" si="64"/>
        <v>0</v>
      </c>
      <c r="BF49">
        <f t="shared" si="64"/>
        <v>0</v>
      </c>
      <c r="BG49">
        <f t="shared" si="64"/>
        <v>0</v>
      </c>
      <c r="BH49">
        <f t="shared" si="64"/>
        <v>0</v>
      </c>
      <c r="BI49">
        <f t="shared" si="64"/>
        <v>0</v>
      </c>
      <c r="BJ49">
        <f t="shared" si="64"/>
        <v>0</v>
      </c>
      <c r="BK49">
        <f t="shared" si="64"/>
        <v>0</v>
      </c>
      <c r="BL49">
        <f t="shared" si="64"/>
        <v>0</v>
      </c>
      <c r="BM49">
        <f t="shared" si="64"/>
        <v>0</v>
      </c>
    </row>
    <row r="50" spans="1:65" ht="14.25" customHeight="1">
      <c r="A50" s="14" t="str">
        <f t="shared" si="58"/>
        <v/>
      </c>
      <c r="B50" s="14" t="str">
        <f t="shared" si="42"/>
        <v/>
      </c>
      <c r="C50" s="17" t="str">
        <f t="shared" si="43"/>
        <v/>
      </c>
      <c r="D50" s="63"/>
      <c r="E50" s="64"/>
      <c r="F50" s="63"/>
      <c r="G50" s="63"/>
      <c r="H50" s="63"/>
      <c r="I50" s="63"/>
      <c r="J50" s="27" t="str">
        <f t="shared" si="16"/>
        <v/>
      </c>
      <c r="K50" s="17" t="str">
        <f t="shared" si="44"/>
        <v/>
      </c>
      <c r="L50" s="17" t="str">
        <f t="shared" si="45"/>
        <v>999:99.99</v>
      </c>
      <c r="N50" s="16" t="str">
        <f t="shared" si="59"/>
        <v/>
      </c>
      <c r="O50" s="16" t="str">
        <f t="shared" si="46"/>
        <v/>
      </c>
      <c r="P50" s="16" t="str">
        <f t="shared" si="47"/>
        <v/>
      </c>
      <c r="Q50" s="16" t="str">
        <f t="shared" si="48"/>
        <v/>
      </c>
      <c r="R50" s="16">
        <f t="shared" si="49"/>
        <v>0</v>
      </c>
      <c r="S50" s="16">
        <f t="shared" si="50"/>
        <v>0</v>
      </c>
      <c r="T50" s="16">
        <f t="shared" si="51"/>
        <v>0</v>
      </c>
      <c r="U50" s="16">
        <f t="shared" si="52"/>
        <v>0</v>
      </c>
      <c r="V50" s="16">
        <f t="shared" si="53"/>
        <v>0</v>
      </c>
      <c r="W50" s="16">
        <f t="shared" si="60"/>
        <v>0</v>
      </c>
      <c r="X50" s="16">
        <f t="shared" si="61"/>
        <v>0</v>
      </c>
      <c r="Y50" s="16">
        <f t="shared" si="62"/>
        <v>0</v>
      </c>
      <c r="Z50" s="16">
        <f t="shared" si="63"/>
        <v>0</v>
      </c>
      <c r="AA50" s="16">
        <f t="shared" si="54"/>
        <v>0</v>
      </c>
      <c r="AB50" s="62" t="str">
        <f t="shared" si="30"/>
        <v/>
      </c>
      <c r="AC50" s="62" t="str">
        <f t="shared" si="31"/>
        <v/>
      </c>
      <c r="AD50" s="62" t="str">
        <f t="shared" si="32"/>
        <v/>
      </c>
      <c r="AE50" s="62" t="str">
        <f t="shared" si="33"/>
        <v/>
      </c>
      <c r="AF50" s="62">
        <f t="shared" si="34"/>
        <v>0</v>
      </c>
      <c r="AG50" s="62">
        <f t="shared" si="35"/>
        <v>0</v>
      </c>
      <c r="AH50" s="62">
        <f t="shared" si="36"/>
        <v>0</v>
      </c>
      <c r="AI50" s="62">
        <f t="shared" si="37"/>
        <v>0</v>
      </c>
      <c r="AJ50" s="62">
        <f t="shared" si="55"/>
        <v>0</v>
      </c>
      <c r="AK50" s="62" t="str">
        <f t="shared" si="56"/>
        <v/>
      </c>
      <c r="AL50" s="16">
        <f t="shared" si="57"/>
        <v>0</v>
      </c>
      <c r="AM50" s="16" t="str">
        <f t="shared" si="23"/>
        <v/>
      </c>
      <c r="AN50" s="16" t="str">
        <f t="shared" si="24"/>
        <v/>
      </c>
      <c r="AO50" s="16" t="str">
        <f t="shared" si="25"/>
        <v/>
      </c>
      <c r="AP50" s="16" t="str">
        <f t="shared" si="26"/>
        <v/>
      </c>
      <c r="AV50">
        <v>44</v>
      </c>
      <c r="AW50" t="str">
        <f>IF(ISERROR(VLOOKUP($AV50,申込一覧表!$AB$5:$AH$167,2,0)),"",VLOOKUP($AV50,申込一覧表!$AB$5:$AH$167,2,0))</f>
        <v/>
      </c>
      <c r="AX50" t="str">
        <f>IF(ISERROR(VLOOKUP($AV50,申込一覧表!$AB$5:$AH$167,7,0)),"",VLOOKUP($AV50,申込一覧表!$AB$5:$AH$167,7,0))</f>
        <v/>
      </c>
      <c r="AY50" t="str">
        <f>IF(ISERROR(VLOOKUP($AV50,申込一覧表!$AB$5:$AI$167,8,0)),"",VLOOKUP($AV50,申込一覧表!$AB$5:$AI$167,8,0))</f>
        <v/>
      </c>
      <c r="AZ50" t="str">
        <f>IF(ISERROR(VLOOKUP($AV50,申込一覧表!$AB$5:$AH$167,5,0)),"",VLOOKUP($AV50,申込一覧表!$AB$5:$AH$167,5,0))</f>
        <v/>
      </c>
      <c r="BA50" t="str">
        <f>IF(ISERROR(VLOOKUP($AV50,申込一覧表!$AB$5:$AJ$167,9,0)),"",VLOOKUP($AV50,申込一覧表!$AB$5:$AJ$167,9,0))</f>
        <v/>
      </c>
      <c r="BB50">
        <f t="shared" si="64"/>
        <v>0</v>
      </c>
      <c r="BC50">
        <f t="shared" si="64"/>
        <v>0</v>
      </c>
      <c r="BD50">
        <f t="shared" si="64"/>
        <v>0</v>
      </c>
      <c r="BE50">
        <f t="shared" si="64"/>
        <v>0</v>
      </c>
      <c r="BF50">
        <f t="shared" si="64"/>
        <v>0</v>
      </c>
      <c r="BG50">
        <f t="shared" si="64"/>
        <v>0</v>
      </c>
      <c r="BH50">
        <f t="shared" si="64"/>
        <v>0</v>
      </c>
      <c r="BI50">
        <f t="shared" si="64"/>
        <v>0</v>
      </c>
      <c r="BJ50">
        <f t="shared" si="64"/>
        <v>0</v>
      </c>
      <c r="BK50">
        <f t="shared" si="64"/>
        <v>0</v>
      </c>
      <c r="BL50">
        <f t="shared" si="64"/>
        <v>0</v>
      </c>
      <c r="BM50">
        <f t="shared" si="64"/>
        <v>0</v>
      </c>
    </row>
    <row r="51" spans="1:65" ht="14.25" customHeight="1">
      <c r="A51" s="14" t="str">
        <f t="shared" si="58"/>
        <v/>
      </c>
      <c r="B51" s="14" t="str">
        <f t="shared" si="42"/>
        <v/>
      </c>
      <c r="C51" s="17" t="str">
        <f t="shared" si="43"/>
        <v/>
      </c>
      <c r="D51" s="63"/>
      <c r="E51" s="64"/>
      <c r="F51" s="63"/>
      <c r="G51" s="63"/>
      <c r="H51" s="63"/>
      <c r="I51" s="63"/>
      <c r="J51" s="27" t="str">
        <f t="shared" si="16"/>
        <v/>
      </c>
      <c r="K51" s="17" t="str">
        <f t="shared" si="44"/>
        <v/>
      </c>
      <c r="L51" s="17" t="str">
        <f t="shared" si="45"/>
        <v>999:99.99</v>
      </c>
      <c r="N51" s="16" t="str">
        <f t="shared" si="59"/>
        <v/>
      </c>
      <c r="O51" s="16" t="str">
        <f t="shared" si="46"/>
        <v/>
      </c>
      <c r="P51" s="16" t="str">
        <f t="shared" si="47"/>
        <v/>
      </c>
      <c r="Q51" s="16" t="str">
        <f t="shared" si="48"/>
        <v/>
      </c>
      <c r="R51" s="16">
        <f t="shared" si="49"/>
        <v>0</v>
      </c>
      <c r="S51" s="16">
        <f t="shared" si="50"/>
        <v>0</v>
      </c>
      <c r="T51" s="16">
        <f t="shared" si="51"/>
        <v>0</v>
      </c>
      <c r="U51" s="16">
        <f t="shared" si="52"/>
        <v>0</v>
      </c>
      <c r="V51" s="16">
        <f t="shared" si="53"/>
        <v>0</v>
      </c>
      <c r="W51" s="16">
        <f t="shared" si="60"/>
        <v>0</v>
      </c>
      <c r="X51" s="16">
        <f t="shared" si="61"/>
        <v>0</v>
      </c>
      <c r="Y51" s="16">
        <f t="shared" si="62"/>
        <v>0</v>
      </c>
      <c r="Z51" s="16">
        <f t="shared" si="63"/>
        <v>0</v>
      </c>
      <c r="AA51" s="16">
        <f t="shared" si="54"/>
        <v>0</v>
      </c>
      <c r="AB51" s="62" t="str">
        <f t="shared" si="30"/>
        <v/>
      </c>
      <c r="AC51" s="62" t="str">
        <f t="shared" si="31"/>
        <v/>
      </c>
      <c r="AD51" s="62" t="str">
        <f t="shared" si="32"/>
        <v/>
      </c>
      <c r="AE51" s="62" t="str">
        <f t="shared" si="33"/>
        <v/>
      </c>
      <c r="AF51" s="62">
        <f t="shared" si="34"/>
        <v>0</v>
      </c>
      <c r="AG51" s="62">
        <f t="shared" si="35"/>
        <v>0</v>
      </c>
      <c r="AH51" s="62">
        <f t="shared" si="36"/>
        <v>0</v>
      </c>
      <c r="AI51" s="62">
        <f t="shared" si="37"/>
        <v>0</v>
      </c>
      <c r="AJ51" s="62">
        <f t="shared" si="55"/>
        <v>0</v>
      </c>
      <c r="AK51" s="62" t="str">
        <f t="shared" si="56"/>
        <v/>
      </c>
      <c r="AL51" s="16">
        <f t="shared" si="57"/>
        <v>0</v>
      </c>
      <c r="AM51" s="16" t="str">
        <f t="shared" si="23"/>
        <v/>
      </c>
      <c r="AN51" s="16" t="str">
        <f t="shared" si="24"/>
        <v/>
      </c>
      <c r="AO51" s="16" t="str">
        <f t="shared" si="25"/>
        <v/>
      </c>
      <c r="AP51" s="16" t="str">
        <f t="shared" si="26"/>
        <v/>
      </c>
      <c r="AV51">
        <v>45</v>
      </c>
      <c r="AW51" t="str">
        <f>IF(ISERROR(VLOOKUP($AV51,申込一覧表!$AB$5:$AH$167,2,0)),"",VLOOKUP($AV51,申込一覧表!$AB$5:$AH$167,2,0))</f>
        <v/>
      </c>
      <c r="AX51" t="str">
        <f>IF(ISERROR(VLOOKUP($AV51,申込一覧表!$AB$5:$AH$167,7,0)),"",VLOOKUP($AV51,申込一覧表!$AB$5:$AH$167,7,0))</f>
        <v/>
      </c>
      <c r="AY51" t="str">
        <f>IF(ISERROR(VLOOKUP($AV51,申込一覧表!$AB$5:$AI$167,8,0)),"",VLOOKUP($AV51,申込一覧表!$AB$5:$AI$167,8,0))</f>
        <v/>
      </c>
      <c r="AZ51" t="str">
        <f>IF(ISERROR(VLOOKUP($AV51,申込一覧表!$AB$5:$AH$167,5,0)),"",VLOOKUP($AV51,申込一覧表!$AB$5:$AH$167,5,0))</f>
        <v/>
      </c>
      <c r="BA51" t="str">
        <f>IF(ISERROR(VLOOKUP($AV51,申込一覧表!$AB$5:$AJ$167,9,0)),"",VLOOKUP($AV51,申込一覧表!$AB$5:$AJ$167,9,0))</f>
        <v/>
      </c>
      <c r="BB51">
        <f t="shared" si="64"/>
        <v>0</v>
      </c>
      <c r="BC51">
        <f t="shared" si="64"/>
        <v>0</v>
      </c>
      <c r="BD51">
        <f t="shared" si="64"/>
        <v>0</v>
      </c>
      <c r="BE51">
        <f t="shared" si="64"/>
        <v>0</v>
      </c>
      <c r="BF51">
        <f t="shared" si="64"/>
        <v>0</v>
      </c>
      <c r="BG51">
        <f t="shared" si="64"/>
        <v>0</v>
      </c>
      <c r="BH51">
        <f t="shared" si="64"/>
        <v>0</v>
      </c>
      <c r="BI51">
        <f t="shared" si="64"/>
        <v>0</v>
      </c>
      <c r="BJ51">
        <f t="shared" si="64"/>
        <v>0</v>
      </c>
      <c r="BK51">
        <f t="shared" si="64"/>
        <v>0</v>
      </c>
      <c r="BL51">
        <f t="shared" si="64"/>
        <v>0</v>
      </c>
      <c r="BM51">
        <f t="shared" si="64"/>
        <v>0</v>
      </c>
    </row>
    <row r="52" spans="1:65" ht="14.25" customHeight="1">
      <c r="A52" s="14" t="str">
        <f t="shared" si="58"/>
        <v/>
      </c>
      <c r="B52" s="14" t="str">
        <f t="shared" si="42"/>
        <v/>
      </c>
      <c r="C52" s="17" t="str">
        <f t="shared" si="43"/>
        <v/>
      </c>
      <c r="D52" s="63"/>
      <c r="E52" s="64"/>
      <c r="F52" s="63"/>
      <c r="G52" s="63"/>
      <c r="H52" s="63"/>
      <c r="I52" s="63"/>
      <c r="J52" s="27" t="str">
        <f t="shared" si="16"/>
        <v/>
      </c>
      <c r="K52" s="17" t="str">
        <f t="shared" si="44"/>
        <v/>
      </c>
      <c r="L52" s="17" t="str">
        <f t="shared" si="45"/>
        <v>999:99.99</v>
      </c>
      <c r="N52" s="16" t="str">
        <f t="shared" si="59"/>
        <v/>
      </c>
      <c r="O52" s="16" t="str">
        <f t="shared" si="46"/>
        <v/>
      </c>
      <c r="P52" s="16" t="str">
        <f t="shared" si="47"/>
        <v/>
      </c>
      <c r="Q52" s="16" t="str">
        <f t="shared" si="48"/>
        <v/>
      </c>
      <c r="R52" s="16">
        <f t="shared" si="49"/>
        <v>0</v>
      </c>
      <c r="S52" s="16">
        <f t="shared" si="50"/>
        <v>0</v>
      </c>
      <c r="T52" s="16">
        <f t="shared" si="51"/>
        <v>0</v>
      </c>
      <c r="U52" s="16">
        <f t="shared" si="52"/>
        <v>0</v>
      </c>
      <c r="V52" s="16">
        <f t="shared" si="53"/>
        <v>0</v>
      </c>
      <c r="W52" s="16">
        <f t="shared" si="60"/>
        <v>0</v>
      </c>
      <c r="X52" s="16">
        <f t="shared" si="61"/>
        <v>0</v>
      </c>
      <c r="Y52" s="16">
        <f t="shared" si="62"/>
        <v>0</v>
      </c>
      <c r="Z52" s="16">
        <f t="shared" si="63"/>
        <v>0</v>
      </c>
      <c r="AA52" s="16">
        <f t="shared" si="54"/>
        <v>0</v>
      </c>
      <c r="AB52" s="62" t="str">
        <f t="shared" si="30"/>
        <v/>
      </c>
      <c r="AC52" s="62" t="str">
        <f t="shared" si="31"/>
        <v/>
      </c>
      <c r="AD52" s="62" t="str">
        <f t="shared" si="32"/>
        <v/>
      </c>
      <c r="AE52" s="62" t="str">
        <f t="shared" si="33"/>
        <v/>
      </c>
      <c r="AF52" s="62">
        <f t="shared" si="34"/>
        <v>0</v>
      </c>
      <c r="AG52" s="62">
        <f t="shared" si="35"/>
        <v>0</v>
      </c>
      <c r="AH52" s="62">
        <f t="shared" si="36"/>
        <v>0</v>
      </c>
      <c r="AI52" s="62">
        <f t="shared" si="37"/>
        <v>0</v>
      </c>
      <c r="AJ52" s="62">
        <f t="shared" si="55"/>
        <v>0</v>
      </c>
      <c r="AK52" s="62" t="str">
        <f t="shared" si="56"/>
        <v/>
      </c>
      <c r="AL52" s="16">
        <f t="shared" si="57"/>
        <v>0</v>
      </c>
      <c r="AM52" s="16" t="str">
        <f t="shared" si="23"/>
        <v/>
      </c>
      <c r="AN52" s="16" t="str">
        <f t="shared" si="24"/>
        <v/>
      </c>
      <c r="AO52" s="16" t="str">
        <f t="shared" si="25"/>
        <v/>
      </c>
      <c r="AP52" s="16" t="str">
        <f t="shared" si="26"/>
        <v/>
      </c>
      <c r="AV52">
        <v>46</v>
      </c>
      <c r="AW52" t="str">
        <f>IF(ISERROR(VLOOKUP($AV52,申込一覧表!$AB$5:$AH$167,2,0)),"",VLOOKUP($AV52,申込一覧表!$AB$5:$AH$167,2,0))</f>
        <v/>
      </c>
      <c r="AX52" t="str">
        <f>IF(ISERROR(VLOOKUP($AV52,申込一覧表!$AB$5:$AH$167,7,0)),"",VLOOKUP($AV52,申込一覧表!$AB$5:$AH$167,7,0))</f>
        <v/>
      </c>
      <c r="AY52" t="str">
        <f>IF(ISERROR(VLOOKUP($AV52,申込一覧表!$AB$5:$AI$167,8,0)),"",VLOOKUP($AV52,申込一覧表!$AB$5:$AI$167,8,0))</f>
        <v/>
      </c>
      <c r="AZ52" t="str">
        <f>IF(ISERROR(VLOOKUP($AV52,申込一覧表!$AB$5:$AH$167,5,0)),"",VLOOKUP($AV52,申込一覧表!$AB$5:$AH$167,5,0))</f>
        <v/>
      </c>
      <c r="BA52" t="str">
        <f>IF(ISERROR(VLOOKUP($AV52,申込一覧表!$AB$5:$AJ$167,9,0)),"",VLOOKUP($AV52,申込一覧表!$AB$5:$AJ$167,9,0))</f>
        <v/>
      </c>
      <c r="BB52">
        <f t="shared" si="64"/>
        <v>0</v>
      </c>
      <c r="BC52">
        <f t="shared" si="64"/>
        <v>0</v>
      </c>
      <c r="BD52">
        <f t="shared" si="64"/>
        <v>0</v>
      </c>
      <c r="BE52">
        <f t="shared" si="64"/>
        <v>0</v>
      </c>
      <c r="BF52">
        <f t="shared" si="64"/>
        <v>0</v>
      </c>
      <c r="BG52">
        <f t="shared" si="64"/>
        <v>0</v>
      </c>
      <c r="BH52">
        <f t="shared" si="64"/>
        <v>0</v>
      </c>
      <c r="BI52">
        <f t="shared" si="64"/>
        <v>0</v>
      </c>
      <c r="BJ52">
        <f t="shared" si="64"/>
        <v>0</v>
      </c>
      <c r="BK52">
        <f t="shared" si="64"/>
        <v>0</v>
      </c>
      <c r="BL52">
        <f t="shared" si="64"/>
        <v>0</v>
      </c>
      <c r="BM52">
        <f t="shared" si="64"/>
        <v>0</v>
      </c>
    </row>
    <row r="53" spans="1:65" ht="14.25" customHeight="1">
      <c r="A53" s="14" t="str">
        <f t="shared" si="58"/>
        <v/>
      </c>
      <c r="B53" s="14" t="str">
        <f t="shared" si="42"/>
        <v/>
      </c>
      <c r="C53" s="17" t="str">
        <f t="shared" si="43"/>
        <v/>
      </c>
      <c r="D53" s="63"/>
      <c r="E53" s="64"/>
      <c r="F53" s="63"/>
      <c r="G53" s="63"/>
      <c r="H53" s="63"/>
      <c r="I53" s="63"/>
      <c r="J53" s="27" t="str">
        <f t="shared" si="16"/>
        <v/>
      </c>
      <c r="K53" s="17" t="str">
        <f t="shared" si="44"/>
        <v/>
      </c>
      <c r="L53" s="17" t="str">
        <f t="shared" si="45"/>
        <v>999:99.99</v>
      </c>
      <c r="N53" s="16" t="str">
        <f t="shared" si="59"/>
        <v/>
      </c>
      <c r="O53" s="16" t="str">
        <f t="shared" si="46"/>
        <v/>
      </c>
      <c r="P53" s="16" t="str">
        <f t="shared" si="47"/>
        <v/>
      </c>
      <c r="Q53" s="16" t="str">
        <f t="shared" si="48"/>
        <v/>
      </c>
      <c r="R53" s="16">
        <f t="shared" si="49"/>
        <v>0</v>
      </c>
      <c r="S53" s="16">
        <f t="shared" si="50"/>
        <v>0</v>
      </c>
      <c r="T53" s="16">
        <f t="shared" si="51"/>
        <v>0</v>
      </c>
      <c r="U53" s="16">
        <f t="shared" si="52"/>
        <v>0</v>
      </c>
      <c r="V53" s="16">
        <f t="shared" si="53"/>
        <v>0</v>
      </c>
      <c r="W53" s="16">
        <f t="shared" si="60"/>
        <v>0</v>
      </c>
      <c r="X53" s="16">
        <f t="shared" si="61"/>
        <v>0</v>
      </c>
      <c r="Y53" s="16">
        <f t="shared" si="62"/>
        <v>0</v>
      </c>
      <c r="Z53" s="16">
        <f t="shared" si="63"/>
        <v>0</v>
      </c>
      <c r="AA53" s="16">
        <f t="shared" si="54"/>
        <v>0</v>
      </c>
      <c r="AB53" s="62" t="str">
        <f t="shared" si="30"/>
        <v/>
      </c>
      <c r="AC53" s="62" t="str">
        <f t="shared" si="31"/>
        <v/>
      </c>
      <c r="AD53" s="62" t="str">
        <f t="shared" si="32"/>
        <v/>
      </c>
      <c r="AE53" s="62" t="str">
        <f t="shared" si="33"/>
        <v/>
      </c>
      <c r="AF53" s="62">
        <f t="shared" si="34"/>
        <v>0</v>
      </c>
      <c r="AG53" s="62">
        <f t="shared" si="35"/>
        <v>0</v>
      </c>
      <c r="AH53" s="62">
        <f t="shared" si="36"/>
        <v>0</v>
      </c>
      <c r="AI53" s="62">
        <f t="shared" si="37"/>
        <v>0</v>
      </c>
      <c r="AJ53" s="62">
        <f t="shared" si="55"/>
        <v>0</v>
      </c>
      <c r="AK53" s="62" t="str">
        <f t="shared" si="56"/>
        <v/>
      </c>
      <c r="AL53" s="16">
        <f t="shared" si="57"/>
        <v>0</v>
      </c>
      <c r="AM53" s="16" t="str">
        <f t="shared" si="23"/>
        <v/>
      </c>
      <c r="AN53" s="16" t="str">
        <f t="shared" si="24"/>
        <v/>
      </c>
      <c r="AO53" s="16" t="str">
        <f t="shared" si="25"/>
        <v/>
      </c>
      <c r="AP53" s="16" t="str">
        <f t="shared" si="26"/>
        <v/>
      </c>
      <c r="AV53">
        <v>47</v>
      </c>
      <c r="AW53" t="str">
        <f>IF(ISERROR(VLOOKUP($AV53,申込一覧表!$AB$5:$AH$167,2,0)),"",VLOOKUP($AV53,申込一覧表!$AB$5:$AH$167,2,0))</f>
        <v/>
      </c>
      <c r="AX53" t="str">
        <f>IF(ISERROR(VLOOKUP($AV53,申込一覧表!$AB$5:$AH$167,7,0)),"",VLOOKUP($AV53,申込一覧表!$AB$5:$AH$167,7,0))</f>
        <v/>
      </c>
      <c r="AY53" t="str">
        <f>IF(ISERROR(VLOOKUP($AV53,申込一覧表!$AB$5:$AI$167,8,0)),"",VLOOKUP($AV53,申込一覧表!$AB$5:$AI$167,8,0))</f>
        <v/>
      </c>
      <c r="AZ53" t="str">
        <f>IF(ISERROR(VLOOKUP($AV53,申込一覧表!$AB$5:$AH$167,5,0)),"",VLOOKUP($AV53,申込一覧表!$AB$5:$AH$167,5,0))</f>
        <v/>
      </c>
      <c r="BA53" t="str">
        <f>IF(ISERROR(VLOOKUP($AV53,申込一覧表!$AB$5:$AJ$167,9,0)),"",VLOOKUP($AV53,申込一覧表!$AB$5:$AJ$167,9,0))</f>
        <v/>
      </c>
      <c r="BB53">
        <f t="shared" si="64"/>
        <v>0</v>
      </c>
      <c r="BC53">
        <f t="shared" si="64"/>
        <v>0</v>
      </c>
      <c r="BD53">
        <f t="shared" si="64"/>
        <v>0</v>
      </c>
      <c r="BE53">
        <f t="shared" si="64"/>
        <v>0</v>
      </c>
      <c r="BF53">
        <f t="shared" si="64"/>
        <v>0</v>
      </c>
      <c r="BG53">
        <f t="shared" si="64"/>
        <v>0</v>
      </c>
      <c r="BH53">
        <f t="shared" si="64"/>
        <v>0</v>
      </c>
      <c r="BI53">
        <f t="shared" si="64"/>
        <v>0</v>
      </c>
      <c r="BJ53">
        <f t="shared" si="64"/>
        <v>0</v>
      </c>
      <c r="BK53">
        <f t="shared" si="64"/>
        <v>0</v>
      </c>
      <c r="BL53">
        <f t="shared" si="64"/>
        <v>0</v>
      </c>
      <c r="BM53">
        <f t="shared" si="64"/>
        <v>0</v>
      </c>
    </row>
    <row r="54" spans="1:65" ht="14.25" customHeight="1">
      <c r="A54" s="14" t="str">
        <f t="shared" si="58"/>
        <v/>
      </c>
      <c r="B54" s="14" t="str">
        <f t="shared" si="42"/>
        <v/>
      </c>
      <c r="C54" s="17" t="str">
        <f t="shared" si="43"/>
        <v/>
      </c>
      <c r="D54" s="63"/>
      <c r="E54" s="64"/>
      <c r="F54" s="63"/>
      <c r="G54" s="63"/>
      <c r="H54" s="63"/>
      <c r="I54" s="63"/>
      <c r="J54" s="27" t="str">
        <f t="shared" si="16"/>
        <v/>
      </c>
      <c r="K54" s="17" t="str">
        <f t="shared" si="44"/>
        <v/>
      </c>
      <c r="L54" s="17" t="str">
        <f t="shared" si="45"/>
        <v>999:99.99</v>
      </c>
      <c r="N54" s="16" t="str">
        <f t="shared" si="59"/>
        <v/>
      </c>
      <c r="O54" s="16" t="str">
        <f t="shared" si="46"/>
        <v/>
      </c>
      <c r="P54" s="16" t="str">
        <f t="shared" si="47"/>
        <v/>
      </c>
      <c r="Q54" s="16" t="str">
        <f t="shared" si="48"/>
        <v/>
      </c>
      <c r="R54" s="16">
        <f t="shared" si="49"/>
        <v>0</v>
      </c>
      <c r="S54" s="16">
        <f t="shared" si="50"/>
        <v>0</v>
      </c>
      <c r="T54" s="16">
        <f t="shared" si="51"/>
        <v>0</v>
      </c>
      <c r="U54" s="16">
        <f t="shared" si="52"/>
        <v>0</v>
      </c>
      <c r="V54" s="16">
        <f t="shared" si="53"/>
        <v>0</v>
      </c>
      <c r="W54" s="16">
        <f t="shared" si="60"/>
        <v>0</v>
      </c>
      <c r="X54" s="16">
        <f t="shared" si="61"/>
        <v>0</v>
      </c>
      <c r="Y54" s="16">
        <f t="shared" si="62"/>
        <v>0</v>
      </c>
      <c r="Z54" s="16">
        <f t="shared" si="63"/>
        <v>0</v>
      </c>
      <c r="AA54" s="16">
        <f t="shared" si="54"/>
        <v>0</v>
      </c>
      <c r="AB54" s="62" t="str">
        <f t="shared" si="30"/>
        <v/>
      </c>
      <c r="AC54" s="62" t="str">
        <f t="shared" si="31"/>
        <v/>
      </c>
      <c r="AD54" s="62" t="str">
        <f t="shared" si="32"/>
        <v/>
      </c>
      <c r="AE54" s="62" t="str">
        <f t="shared" si="33"/>
        <v/>
      </c>
      <c r="AF54" s="62">
        <f t="shared" si="34"/>
        <v>0</v>
      </c>
      <c r="AG54" s="62">
        <f t="shared" si="35"/>
        <v>0</v>
      </c>
      <c r="AH54" s="62">
        <f t="shared" si="36"/>
        <v>0</v>
      </c>
      <c r="AI54" s="62">
        <f t="shared" si="37"/>
        <v>0</v>
      </c>
      <c r="AJ54" s="62">
        <f t="shared" si="55"/>
        <v>0</v>
      </c>
      <c r="AK54" s="62" t="str">
        <f t="shared" si="56"/>
        <v/>
      </c>
      <c r="AL54" s="16">
        <f t="shared" si="57"/>
        <v>0</v>
      </c>
      <c r="AM54" s="16" t="str">
        <f t="shared" si="23"/>
        <v/>
      </c>
      <c r="AN54" s="16" t="str">
        <f t="shared" si="24"/>
        <v/>
      </c>
      <c r="AO54" s="16" t="str">
        <f t="shared" si="25"/>
        <v/>
      </c>
      <c r="AP54" s="16" t="str">
        <f t="shared" si="26"/>
        <v/>
      </c>
      <c r="AV54">
        <v>48</v>
      </c>
      <c r="AW54" t="str">
        <f>IF(ISERROR(VLOOKUP($AV54,申込一覧表!$AB$5:$AH$167,2,0)),"",VLOOKUP($AV54,申込一覧表!$AB$5:$AH$167,2,0))</f>
        <v/>
      </c>
      <c r="AX54" t="str">
        <f>IF(ISERROR(VLOOKUP($AV54,申込一覧表!$AB$5:$AH$167,7,0)),"",VLOOKUP($AV54,申込一覧表!$AB$5:$AH$167,7,0))</f>
        <v/>
      </c>
      <c r="AY54" t="str">
        <f>IF(ISERROR(VLOOKUP($AV54,申込一覧表!$AB$5:$AI$167,8,0)),"",VLOOKUP($AV54,申込一覧表!$AB$5:$AI$167,8,0))</f>
        <v/>
      </c>
      <c r="AZ54" t="str">
        <f>IF(ISERROR(VLOOKUP($AV54,申込一覧表!$AB$5:$AH$167,5,0)),"",VLOOKUP($AV54,申込一覧表!$AB$5:$AH$167,5,0))</f>
        <v/>
      </c>
      <c r="BA54" t="str">
        <f>IF(ISERROR(VLOOKUP($AV54,申込一覧表!$AB$5:$AJ$167,9,0)),"",VLOOKUP($AV54,申込一覧表!$AB$5:$AJ$167,9,0))</f>
        <v/>
      </c>
      <c r="BB54">
        <f t="shared" si="64"/>
        <v>0</v>
      </c>
      <c r="BC54">
        <f t="shared" si="64"/>
        <v>0</v>
      </c>
      <c r="BD54">
        <f t="shared" si="64"/>
        <v>0</v>
      </c>
      <c r="BE54">
        <f t="shared" si="64"/>
        <v>0</v>
      </c>
      <c r="BF54">
        <f t="shared" si="64"/>
        <v>0</v>
      </c>
      <c r="BG54">
        <f t="shared" si="64"/>
        <v>0</v>
      </c>
      <c r="BH54">
        <f t="shared" si="64"/>
        <v>0</v>
      </c>
      <c r="BI54">
        <f t="shared" si="64"/>
        <v>0</v>
      </c>
      <c r="BJ54">
        <f t="shared" si="64"/>
        <v>0</v>
      </c>
      <c r="BK54">
        <f t="shared" si="64"/>
        <v>0</v>
      </c>
      <c r="BL54">
        <f t="shared" si="64"/>
        <v>0</v>
      </c>
      <c r="BM54">
        <f t="shared" si="64"/>
        <v>0</v>
      </c>
    </row>
    <row r="55" spans="1:65" ht="14.25" customHeight="1">
      <c r="A55" s="14" t="str">
        <f t="shared" si="58"/>
        <v/>
      </c>
      <c r="B55" s="14" t="str">
        <f t="shared" si="42"/>
        <v/>
      </c>
      <c r="C55" s="17" t="str">
        <f t="shared" si="43"/>
        <v/>
      </c>
      <c r="D55" s="63"/>
      <c r="E55" s="64"/>
      <c r="F55" s="63"/>
      <c r="G55" s="63"/>
      <c r="H55" s="63"/>
      <c r="I55" s="63"/>
      <c r="J55" s="27" t="str">
        <f t="shared" si="16"/>
        <v/>
      </c>
      <c r="K55" s="17" t="str">
        <f t="shared" si="44"/>
        <v/>
      </c>
      <c r="L55" s="17" t="str">
        <f t="shared" si="45"/>
        <v>999:99.99</v>
      </c>
      <c r="N55" s="16" t="str">
        <f t="shared" si="59"/>
        <v/>
      </c>
      <c r="O55" s="16" t="str">
        <f t="shared" si="46"/>
        <v/>
      </c>
      <c r="P55" s="16" t="str">
        <f t="shared" si="47"/>
        <v/>
      </c>
      <c r="Q55" s="16" t="str">
        <f t="shared" si="48"/>
        <v/>
      </c>
      <c r="R55" s="16">
        <f t="shared" si="49"/>
        <v>0</v>
      </c>
      <c r="S55" s="16">
        <f t="shared" si="50"/>
        <v>0</v>
      </c>
      <c r="T55" s="16">
        <f t="shared" si="51"/>
        <v>0</v>
      </c>
      <c r="U55" s="16">
        <f t="shared" si="52"/>
        <v>0</v>
      </c>
      <c r="V55" s="16">
        <f t="shared" si="53"/>
        <v>0</v>
      </c>
      <c r="W55" s="16">
        <f t="shared" si="60"/>
        <v>0</v>
      </c>
      <c r="X55" s="16">
        <f t="shared" si="61"/>
        <v>0</v>
      </c>
      <c r="Y55" s="16">
        <f t="shared" si="62"/>
        <v>0</v>
      </c>
      <c r="Z55" s="16">
        <f t="shared" si="63"/>
        <v>0</v>
      </c>
      <c r="AA55" s="16">
        <f t="shared" si="54"/>
        <v>0</v>
      </c>
      <c r="AB55" s="62" t="str">
        <f t="shared" si="30"/>
        <v/>
      </c>
      <c r="AC55" s="62" t="str">
        <f t="shared" si="31"/>
        <v/>
      </c>
      <c r="AD55" s="62" t="str">
        <f t="shared" si="32"/>
        <v/>
      </c>
      <c r="AE55" s="62" t="str">
        <f t="shared" si="33"/>
        <v/>
      </c>
      <c r="AF55" s="62">
        <f t="shared" si="34"/>
        <v>0</v>
      </c>
      <c r="AG55" s="62">
        <f t="shared" si="35"/>
        <v>0</v>
      </c>
      <c r="AH55" s="62">
        <f t="shared" si="36"/>
        <v>0</v>
      </c>
      <c r="AI55" s="62">
        <f t="shared" si="37"/>
        <v>0</v>
      </c>
      <c r="AJ55" s="62">
        <f t="shared" si="55"/>
        <v>0</v>
      </c>
      <c r="AK55" s="62" t="str">
        <f t="shared" si="56"/>
        <v/>
      </c>
      <c r="AL55" s="16">
        <f t="shared" si="57"/>
        <v>0</v>
      </c>
      <c r="AM55" s="16" t="str">
        <f t="shared" si="23"/>
        <v/>
      </c>
      <c r="AN55" s="16" t="str">
        <f t="shared" si="24"/>
        <v/>
      </c>
      <c r="AO55" s="16" t="str">
        <f t="shared" si="25"/>
        <v/>
      </c>
      <c r="AP55" s="16" t="str">
        <f t="shared" si="26"/>
        <v/>
      </c>
      <c r="AV55">
        <v>49</v>
      </c>
      <c r="AW55" t="str">
        <f>IF(ISERROR(VLOOKUP($AV55,申込一覧表!$AB$5:$AH$167,2,0)),"",VLOOKUP($AV55,申込一覧表!$AB$5:$AH$167,2,0))</f>
        <v/>
      </c>
      <c r="AX55" t="str">
        <f>IF(ISERROR(VLOOKUP($AV55,申込一覧表!$AB$5:$AH$167,7,0)),"",VLOOKUP($AV55,申込一覧表!$AB$5:$AH$167,7,0))</f>
        <v/>
      </c>
      <c r="AY55" t="str">
        <f>IF(ISERROR(VLOOKUP($AV55,申込一覧表!$AB$5:$AI$167,8,0)),"",VLOOKUP($AV55,申込一覧表!$AB$5:$AI$167,8,0))</f>
        <v/>
      </c>
      <c r="AZ55" t="str">
        <f>IF(ISERROR(VLOOKUP($AV55,申込一覧表!$AB$5:$AH$167,5,0)),"",VLOOKUP($AV55,申込一覧表!$AB$5:$AH$167,5,0))</f>
        <v/>
      </c>
      <c r="BA55" t="str">
        <f>IF(ISERROR(VLOOKUP($AV55,申込一覧表!$AB$5:$AJ$167,9,0)),"",VLOOKUP($AV55,申込一覧表!$AB$5:$AJ$167,9,0))</f>
        <v/>
      </c>
      <c r="BB55">
        <f t="shared" si="64"/>
        <v>0</v>
      </c>
      <c r="BC55">
        <f t="shared" si="64"/>
        <v>0</v>
      </c>
      <c r="BD55">
        <f t="shared" si="64"/>
        <v>0</v>
      </c>
      <c r="BE55">
        <f t="shared" si="64"/>
        <v>0</v>
      </c>
      <c r="BF55">
        <f t="shared" si="64"/>
        <v>0</v>
      </c>
      <c r="BG55">
        <f t="shared" si="64"/>
        <v>0</v>
      </c>
      <c r="BH55">
        <f t="shared" si="64"/>
        <v>0</v>
      </c>
      <c r="BI55">
        <f t="shared" si="64"/>
        <v>0</v>
      </c>
      <c r="BJ55">
        <f t="shared" si="64"/>
        <v>0</v>
      </c>
      <c r="BK55">
        <f t="shared" si="64"/>
        <v>0</v>
      </c>
      <c r="BL55">
        <f t="shared" si="64"/>
        <v>0</v>
      </c>
      <c r="BM55">
        <f t="shared" si="64"/>
        <v>0</v>
      </c>
    </row>
    <row r="56" spans="1:65" ht="14.25" customHeight="1">
      <c r="A56" s="14" t="str">
        <f t="shared" si="58"/>
        <v/>
      </c>
      <c r="B56" s="14" t="str">
        <f t="shared" si="42"/>
        <v/>
      </c>
      <c r="C56" s="17" t="str">
        <f t="shared" si="43"/>
        <v/>
      </c>
      <c r="D56" s="63"/>
      <c r="E56" s="64"/>
      <c r="F56" s="63"/>
      <c r="G56" s="63"/>
      <c r="H56" s="63"/>
      <c r="I56" s="63"/>
      <c r="J56" s="27" t="str">
        <f t="shared" si="16"/>
        <v/>
      </c>
      <c r="K56" s="17" t="str">
        <f t="shared" si="44"/>
        <v/>
      </c>
      <c r="L56" s="17" t="str">
        <f t="shared" si="45"/>
        <v>999:99.99</v>
      </c>
      <c r="N56" s="16" t="str">
        <f t="shared" si="59"/>
        <v/>
      </c>
      <c r="O56" s="16" t="str">
        <f t="shared" si="46"/>
        <v/>
      </c>
      <c r="P56" s="16" t="str">
        <f t="shared" si="47"/>
        <v/>
      </c>
      <c r="Q56" s="16" t="str">
        <f t="shared" si="48"/>
        <v/>
      </c>
      <c r="R56" s="16">
        <f t="shared" si="49"/>
        <v>0</v>
      </c>
      <c r="S56" s="16">
        <f t="shared" si="50"/>
        <v>0</v>
      </c>
      <c r="T56" s="16">
        <f t="shared" si="51"/>
        <v>0</v>
      </c>
      <c r="U56" s="16">
        <f t="shared" si="52"/>
        <v>0</v>
      </c>
      <c r="V56" s="16">
        <f t="shared" si="53"/>
        <v>0</v>
      </c>
      <c r="W56" s="16">
        <f t="shared" si="60"/>
        <v>0</v>
      </c>
      <c r="X56" s="16">
        <f t="shared" si="61"/>
        <v>0</v>
      </c>
      <c r="Y56" s="16">
        <f t="shared" si="62"/>
        <v>0</v>
      </c>
      <c r="Z56" s="16">
        <f t="shared" si="63"/>
        <v>0</v>
      </c>
      <c r="AA56" s="16">
        <f t="shared" si="54"/>
        <v>0</v>
      </c>
      <c r="AB56" s="62" t="str">
        <f t="shared" si="30"/>
        <v/>
      </c>
      <c r="AC56" s="62" t="str">
        <f t="shared" si="31"/>
        <v/>
      </c>
      <c r="AD56" s="62" t="str">
        <f t="shared" si="32"/>
        <v/>
      </c>
      <c r="AE56" s="62" t="str">
        <f t="shared" si="33"/>
        <v/>
      </c>
      <c r="AF56" s="62">
        <f t="shared" si="34"/>
        <v>0</v>
      </c>
      <c r="AG56" s="62">
        <f t="shared" si="35"/>
        <v>0</v>
      </c>
      <c r="AH56" s="62">
        <f t="shared" si="36"/>
        <v>0</v>
      </c>
      <c r="AI56" s="62">
        <f t="shared" si="37"/>
        <v>0</v>
      </c>
      <c r="AJ56" s="62">
        <f t="shared" si="55"/>
        <v>0</v>
      </c>
      <c r="AK56" s="62" t="str">
        <f t="shared" si="56"/>
        <v/>
      </c>
      <c r="AL56" s="16">
        <f t="shared" si="57"/>
        <v>0</v>
      </c>
      <c r="AM56" s="16" t="str">
        <f t="shared" si="23"/>
        <v/>
      </c>
      <c r="AN56" s="16" t="str">
        <f t="shared" si="24"/>
        <v/>
      </c>
      <c r="AO56" s="16" t="str">
        <f t="shared" si="25"/>
        <v/>
      </c>
      <c r="AP56" s="16" t="str">
        <f t="shared" si="26"/>
        <v/>
      </c>
      <c r="AV56">
        <v>50</v>
      </c>
      <c r="AW56" t="str">
        <f>IF(ISERROR(VLOOKUP($AV56,申込一覧表!$AB$5:$AH$167,2,0)),"",VLOOKUP($AV56,申込一覧表!$AB$5:$AH$167,2,0))</f>
        <v/>
      </c>
      <c r="AX56" t="str">
        <f>IF(ISERROR(VLOOKUP($AV56,申込一覧表!$AB$5:$AH$167,7,0)),"",VLOOKUP($AV56,申込一覧表!$AB$5:$AH$167,7,0))</f>
        <v/>
      </c>
      <c r="AY56" t="str">
        <f>IF(ISERROR(VLOOKUP($AV56,申込一覧表!$AB$5:$AI$167,8,0)),"",VLOOKUP($AV56,申込一覧表!$AB$5:$AI$167,8,0))</f>
        <v/>
      </c>
      <c r="AZ56" t="str">
        <f>IF(ISERROR(VLOOKUP($AV56,申込一覧表!$AB$5:$AH$167,5,0)),"",VLOOKUP($AV56,申込一覧表!$AB$5:$AH$167,5,0))</f>
        <v/>
      </c>
      <c r="BA56" t="str">
        <f>IF(ISERROR(VLOOKUP($AV56,申込一覧表!$AB$5:$AJ$167,9,0)),"",VLOOKUP($AV56,申込一覧表!$AB$5:$AJ$167,9,0))</f>
        <v/>
      </c>
      <c r="BB56">
        <f t="shared" si="64"/>
        <v>0</v>
      </c>
      <c r="BC56">
        <f t="shared" si="64"/>
        <v>0</v>
      </c>
      <c r="BD56">
        <f t="shared" si="64"/>
        <v>0</v>
      </c>
      <c r="BE56">
        <f t="shared" si="64"/>
        <v>0</v>
      </c>
      <c r="BF56">
        <f t="shared" si="64"/>
        <v>0</v>
      </c>
      <c r="BG56">
        <f t="shared" si="64"/>
        <v>0</v>
      </c>
      <c r="BH56">
        <f t="shared" si="64"/>
        <v>0</v>
      </c>
      <c r="BI56">
        <f t="shared" si="64"/>
        <v>0</v>
      </c>
      <c r="BJ56">
        <f t="shared" si="64"/>
        <v>0</v>
      </c>
      <c r="BK56">
        <f t="shared" si="64"/>
        <v>0</v>
      </c>
      <c r="BL56">
        <f t="shared" si="64"/>
        <v>0</v>
      </c>
      <c r="BM56">
        <f t="shared" si="64"/>
        <v>0</v>
      </c>
    </row>
    <row r="57" spans="1:65" ht="14.25" customHeight="1">
      <c r="A57" s="14" t="str">
        <f t="shared" si="58"/>
        <v/>
      </c>
      <c r="B57" s="14" t="str">
        <f t="shared" si="42"/>
        <v/>
      </c>
      <c r="C57" s="17" t="str">
        <f t="shared" si="43"/>
        <v/>
      </c>
      <c r="D57" s="63"/>
      <c r="E57" s="64"/>
      <c r="F57" s="63"/>
      <c r="G57" s="63"/>
      <c r="H57" s="63"/>
      <c r="I57" s="63"/>
      <c r="J57" s="27" t="str">
        <f t="shared" si="16"/>
        <v/>
      </c>
      <c r="K57" s="17" t="str">
        <f t="shared" si="44"/>
        <v/>
      </c>
      <c r="L57" s="17" t="str">
        <f t="shared" si="45"/>
        <v>999:99.99</v>
      </c>
      <c r="N57" s="16" t="str">
        <f t="shared" si="59"/>
        <v/>
      </c>
      <c r="O57" s="16" t="str">
        <f t="shared" si="46"/>
        <v/>
      </c>
      <c r="P57" s="16" t="str">
        <f t="shared" si="47"/>
        <v/>
      </c>
      <c r="Q57" s="16" t="str">
        <f t="shared" si="48"/>
        <v/>
      </c>
      <c r="R57" s="16">
        <f t="shared" si="49"/>
        <v>0</v>
      </c>
      <c r="S57" s="16">
        <f t="shared" si="50"/>
        <v>0</v>
      </c>
      <c r="T57" s="16">
        <f t="shared" si="51"/>
        <v>0</v>
      </c>
      <c r="U57" s="16">
        <f t="shared" si="52"/>
        <v>0</v>
      </c>
      <c r="V57" s="16">
        <f t="shared" si="53"/>
        <v>0</v>
      </c>
      <c r="W57" s="16">
        <f t="shared" si="60"/>
        <v>0</v>
      </c>
      <c r="X57" s="16">
        <f t="shared" si="61"/>
        <v>0</v>
      </c>
      <c r="Y57" s="16">
        <f t="shared" si="62"/>
        <v>0</v>
      </c>
      <c r="Z57" s="16">
        <f t="shared" si="63"/>
        <v>0</v>
      </c>
      <c r="AA57" s="16">
        <f t="shared" si="54"/>
        <v>0</v>
      </c>
      <c r="AB57" s="62" t="str">
        <f t="shared" si="30"/>
        <v/>
      </c>
      <c r="AC57" s="62" t="str">
        <f t="shared" si="31"/>
        <v/>
      </c>
      <c r="AD57" s="62" t="str">
        <f t="shared" si="32"/>
        <v/>
      </c>
      <c r="AE57" s="62" t="str">
        <f t="shared" si="33"/>
        <v/>
      </c>
      <c r="AF57" s="62">
        <f t="shared" si="34"/>
        <v>0</v>
      </c>
      <c r="AG57" s="62">
        <f t="shared" si="35"/>
        <v>0</v>
      </c>
      <c r="AH57" s="62">
        <f t="shared" si="36"/>
        <v>0</v>
      </c>
      <c r="AI57" s="62">
        <f t="shared" si="37"/>
        <v>0</v>
      </c>
      <c r="AJ57" s="62">
        <f t="shared" si="55"/>
        <v>0</v>
      </c>
      <c r="AK57" s="62" t="str">
        <f t="shared" si="56"/>
        <v/>
      </c>
      <c r="AL57" s="16">
        <f t="shared" si="57"/>
        <v>0</v>
      </c>
      <c r="AM57" s="16" t="str">
        <f t="shared" si="23"/>
        <v/>
      </c>
      <c r="AN57" s="16" t="str">
        <f t="shared" si="24"/>
        <v/>
      </c>
      <c r="AO57" s="16" t="str">
        <f t="shared" si="25"/>
        <v/>
      </c>
      <c r="AP57" s="16" t="str">
        <f t="shared" si="26"/>
        <v/>
      </c>
      <c r="AV57">
        <v>51</v>
      </c>
      <c r="AW57" t="str">
        <f>IF(ISERROR(VLOOKUP($AV57,申込一覧表!$AB$5:$AH$167,2,0)),"",VLOOKUP($AV57,申込一覧表!$AB$5:$AH$167,2,0))</f>
        <v/>
      </c>
      <c r="AX57" t="str">
        <f>IF(ISERROR(VLOOKUP($AV57,申込一覧表!$AB$5:$AH$167,7,0)),"",VLOOKUP($AV57,申込一覧表!$AB$5:$AH$167,7,0))</f>
        <v/>
      </c>
      <c r="AY57" t="str">
        <f>IF(ISERROR(VLOOKUP($AV57,申込一覧表!$AB$5:$AI$167,8,0)),"",VLOOKUP($AV57,申込一覧表!$AB$5:$AI$167,8,0))</f>
        <v/>
      </c>
      <c r="AZ57" t="str">
        <f>IF(ISERROR(VLOOKUP($AV57,申込一覧表!$AB$5:$AH$167,5,0)),"",VLOOKUP($AV57,申込一覧表!$AB$5:$AH$167,5,0))</f>
        <v/>
      </c>
      <c r="BA57" t="str">
        <f>IF(ISERROR(VLOOKUP($AV57,申込一覧表!$AB$5:$AJ$167,9,0)),"",VLOOKUP($AV57,申込一覧表!$AB$5:$AJ$167,9,0))</f>
        <v/>
      </c>
      <c r="BB57">
        <f t="shared" ref="BB57:BM66" si="65">COUNTIF($AB$6:$AE$65,BB$5&amp;$AW57)</f>
        <v>0</v>
      </c>
      <c r="BC57">
        <f t="shared" si="65"/>
        <v>0</v>
      </c>
      <c r="BD57">
        <f t="shared" si="65"/>
        <v>0</v>
      </c>
      <c r="BE57">
        <f t="shared" si="65"/>
        <v>0</v>
      </c>
      <c r="BF57">
        <f t="shared" si="65"/>
        <v>0</v>
      </c>
      <c r="BG57">
        <f t="shared" si="65"/>
        <v>0</v>
      </c>
      <c r="BH57">
        <f t="shared" si="65"/>
        <v>0</v>
      </c>
      <c r="BI57">
        <f t="shared" si="65"/>
        <v>0</v>
      </c>
      <c r="BJ57">
        <f t="shared" si="65"/>
        <v>0</v>
      </c>
      <c r="BK57">
        <f t="shared" si="65"/>
        <v>0</v>
      </c>
      <c r="BL57">
        <f t="shared" si="65"/>
        <v>0</v>
      </c>
      <c r="BM57">
        <f t="shared" si="65"/>
        <v>0</v>
      </c>
    </row>
    <row r="58" spans="1:65" ht="14.25" customHeight="1">
      <c r="A58" s="14" t="str">
        <f t="shared" si="58"/>
        <v/>
      </c>
      <c r="B58" s="14" t="str">
        <f t="shared" si="42"/>
        <v/>
      </c>
      <c r="C58" s="17" t="str">
        <f t="shared" si="43"/>
        <v/>
      </c>
      <c r="D58" s="63"/>
      <c r="E58" s="64"/>
      <c r="F58" s="63"/>
      <c r="G58" s="63"/>
      <c r="H58" s="63"/>
      <c r="I58" s="63"/>
      <c r="J58" s="27" t="str">
        <f t="shared" si="16"/>
        <v/>
      </c>
      <c r="K58" s="17" t="str">
        <f t="shared" si="44"/>
        <v/>
      </c>
      <c r="L58" s="17" t="str">
        <f t="shared" si="45"/>
        <v>999:99.99</v>
      </c>
      <c r="N58" s="16" t="str">
        <f t="shared" si="59"/>
        <v/>
      </c>
      <c r="O58" s="16" t="str">
        <f t="shared" si="46"/>
        <v/>
      </c>
      <c r="P58" s="16" t="str">
        <f t="shared" si="47"/>
        <v/>
      </c>
      <c r="Q58" s="16" t="str">
        <f t="shared" si="48"/>
        <v/>
      </c>
      <c r="R58" s="16">
        <f t="shared" si="49"/>
        <v>0</v>
      </c>
      <c r="S58" s="16">
        <f t="shared" si="50"/>
        <v>0</v>
      </c>
      <c r="T58" s="16">
        <f t="shared" si="51"/>
        <v>0</v>
      </c>
      <c r="U58" s="16">
        <f t="shared" si="52"/>
        <v>0</v>
      </c>
      <c r="V58" s="16">
        <f t="shared" si="53"/>
        <v>0</v>
      </c>
      <c r="W58" s="16">
        <f t="shared" si="60"/>
        <v>0</v>
      </c>
      <c r="X58" s="16">
        <f t="shared" si="61"/>
        <v>0</v>
      </c>
      <c r="Y58" s="16">
        <f t="shared" si="62"/>
        <v>0</v>
      </c>
      <c r="Z58" s="16">
        <f t="shared" si="63"/>
        <v>0</v>
      </c>
      <c r="AA58" s="16">
        <f t="shared" si="54"/>
        <v>0</v>
      </c>
      <c r="AB58" s="62" t="str">
        <f t="shared" si="30"/>
        <v/>
      </c>
      <c r="AC58" s="62" t="str">
        <f t="shared" si="31"/>
        <v/>
      </c>
      <c r="AD58" s="62" t="str">
        <f t="shared" si="32"/>
        <v/>
      </c>
      <c r="AE58" s="62" t="str">
        <f t="shared" si="33"/>
        <v/>
      </c>
      <c r="AF58" s="62">
        <f t="shared" si="34"/>
        <v>0</v>
      </c>
      <c r="AG58" s="62">
        <f t="shared" si="35"/>
        <v>0</v>
      </c>
      <c r="AH58" s="62">
        <f t="shared" si="36"/>
        <v>0</v>
      </c>
      <c r="AI58" s="62">
        <f t="shared" si="37"/>
        <v>0</v>
      </c>
      <c r="AJ58" s="62">
        <f t="shared" si="55"/>
        <v>0</v>
      </c>
      <c r="AK58" s="62" t="str">
        <f t="shared" si="56"/>
        <v/>
      </c>
      <c r="AL58" s="16">
        <f t="shared" si="57"/>
        <v>0</v>
      </c>
      <c r="AM58" s="16" t="str">
        <f t="shared" si="23"/>
        <v/>
      </c>
      <c r="AN58" s="16" t="str">
        <f t="shared" si="24"/>
        <v/>
      </c>
      <c r="AO58" s="16" t="str">
        <f t="shared" si="25"/>
        <v/>
      </c>
      <c r="AP58" s="16" t="str">
        <f t="shared" si="26"/>
        <v/>
      </c>
      <c r="AV58">
        <v>52</v>
      </c>
      <c r="AW58" t="str">
        <f>IF(ISERROR(VLOOKUP($AV58,申込一覧表!$AB$5:$AH$167,2,0)),"",VLOOKUP($AV58,申込一覧表!$AB$5:$AH$167,2,0))</f>
        <v/>
      </c>
      <c r="AX58" t="str">
        <f>IF(ISERROR(VLOOKUP($AV58,申込一覧表!$AB$5:$AH$167,7,0)),"",VLOOKUP($AV58,申込一覧表!$AB$5:$AH$167,7,0))</f>
        <v/>
      </c>
      <c r="AY58" t="str">
        <f>IF(ISERROR(VLOOKUP($AV58,申込一覧表!$AB$5:$AI$167,8,0)),"",VLOOKUP($AV58,申込一覧表!$AB$5:$AI$167,8,0))</f>
        <v/>
      </c>
      <c r="AZ58" t="str">
        <f>IF(ISERROR(VLOOKUP($AV58,申込一覧表!$AB$5:$AH$167,5,0)),"",VLOOKUP($AV58,申込一覧表!$AB$5:$AH$167,5,0))</f>
        <v/>
      </c>
      <c r="BA58" t="str">
        <f>IF(ISERROR(VLOOKUP($AV58,申込一覧表!$AB$5:$AJ$167,9,0)),"",VLOOKUP($AV58,申込一覧表!$AB$5:$AJ$167,9,0))</f>
        <v/>
      </c>
      <c r="BB58">
        <f t="shared" si="65"/>
        <v>0</v>
      </c>
      <c r="BC58">
        <f t="shared" si="65"/>
        <v>0</v>
      </c>
      <c r="BD58">
        <f t="shared" si="65"/>
        <v>0</v>
      </c>
      <c r="BE58">
        <f t="shared" si="65"/>
        <v>0</v>
      </c>
      <c r="BF58">
        <f t="shared" si="65"/>
        <v>0</v>
      </c>
      <c r="BG58">
        <f t="shared" si="65"/>
        <v>0</v>
      </c>
      <c r="BH58">
        <f t="shared" si="65"/>
        <v>0</v>
      </c>
      <c r="BI58">
        <f t="shared" si="65"/>
        <v>0</v>
      </c>
      <c r="BJ58">
        <f t="shared" si="65"/>
        <v>0</v>
      </c>
      <c r="BK58">
        <f t="shared" si="65"/>
        <v>0</v>
      </c>
      <c r="BL58">
        <f t="shared" si="65"/>
        <v>0</v>
      </c>
      <c r="BM58">
        <f t="shared" si="65"/>
        <v>0</v>
      </c>
    </row>
    <row r="59" spans="1:65" ht="14.25" customHeight="1">
      <c r="A59" s="14" t="str">
        <f t="shared" si="58"/>
        <v/>
      </c>
      <c r="B59" s="14" t="str">
        <f t="shared" si="42"/>
        <v/>
      </c>
      <c r="C59" s="17" t="str">
        <f t="shared" si="43"/>
        <v/>
      </c>
      <c r="D59" s="63"/>
      <c r="E59" s="64"/>
      <c r="F59" s="63"/>
      <c r="G59" s="63"/>
      <c r="H59" s="63"/>
      <c r="I59" s="63"/>
      <c r="J59" s="27" t="str">
        <f t="shared" si="16"/>
        <v/>
      </c>
      <c r="K59" s="17" t="str">
        <f t="shared" si="44"/>
        <v/>
      </c>
      <c r="L59" s="17" t="str">
        <f t="shared" si="45"/>
        <v>999:99.99</v>
      </c>
      <c r="N59" s="16" t="str">
        <f t="shared" si="59"/>
        <v/>
      </c>
      <c r="O59" s="16" t="str">
        <f t="shared" si="46"/>
        <v/>
      </c>
      <c r="P59" s="16" t="str">
        <f t="shared" si="47"/>
        <v/>
      </c>
      <c r="Q59" s="16" t="str">
        <f t="shared" si="48"/>
        <v/>
      </c>
      <c r="R59" s="16">
        <f t="shared" si="49"/>
        <v>0</v>
      </c>
      <c r="S59" s="16">
        <f t="shared" si="50"/>
        <v>0</v>
      </c>
      <c r="T59" s="16">
        <f t="shared" si="51"/>
        <v>0</v>
      </c>
      <c r="U59" s="16">
        <f t="shared" si="52"/>
        <v>0</v>
      </c>
      <c r="V59" s="16">
        <f t="shared" si="53"/>
        <v>0</v>
      </c>
      <c r="W59" s="16">
        <f t="shared" si="60"/>
        <v>0</v>
      </c>
      <c r="X59" s="16">
        <f t="shared" si="61"/>
        <v>0</v>
      </c>
      <c r="Y59" s="16">
        <f t="shared" si="62"/>
        <v>0</v>
      </c>
      <c r="Z59" s="16">
        <f t="shared" si="63"/>
        <v>0</v>
      </c>
      <c r="AA59" s="16">
        <f t="shared" si="54"/>
        <v>0</v>
      </c>
      <c r="AB59" s="62" t="str">
        <f t="shared" si="30"/>
        <v/>
      </c>
      <c r="AC59" s="62" t="str">
        <f t="shared" si="31"/>
        <v/>
      </c>
      <c r="AD59" s="62" t="str">
        <f t="shared" si="32"/>
        <v/>
      </c>
      <c r="AE59" s="62" t="str">
        <f t="shared" si="33"/>
        <v/>
      </c>
      <c r="AF59" s="62">
        <f t="shared" si="34"/>
        <v>0</v>
      </c>
      <c r="AG59" s="62">
        <f t="shared" si="35"/>
        <v>0</v>
      </c>
      <c r="AH59" s="62">
        <f t="shared" si="36"/>
        <v>0</v>
      </c>
      <c r="AI59" s="62">
        <f t="shared" si="37"/>
        <v>0</v>
      </c>
      <c r="AJ59" s="62">
        <f t="shared" si="55"/>
        <v>0</v>
      </c>
      <c r="AK59" s="62" t="str">
        <f t="shared" si="56"/>
        <v/>
      </c>
      <c r="AL59" s="16">
        <f t="shared" si="57"/>
        <v>0</v>
      </c>
      <c r="AM59" s="16" t="str">
        <f t="shared" si="23"/>
        <v/>
      </c>
      <c r="AN59" s="16" t="str">
        <f t="shared" si="24"/>
        <v/>
      </c>
      <c r="AO59" s="16" t="str">
        <f t="shared" si="25"/>
        <v/>
      </c>
      <c r="AP59" s="16" t="str">
        <f t="shared" si="26"/>
        <v/>
      </c>
      <c r="AV59">
        <v>53</v>
      </c>
      <c r="AW59" t="str">
        <f>IF(ISERROR(VLOOKUP($AV59,申込一覧表!$AB$5:$AH$167,2,0)),"",VLOOKUP($AV59,申込一覧表!$AB$5:$AH$167,2,0))</f>
        <v/>
      </c>
      <c r="AX59" t="str">
        <f>IF(ISERROR(VLOOKUP($AV59,申込一覧表!$AB$5:$AH$167,7,0)),"",VLOOKUP($AV59,申込一覧表!$AB$5:$AH$167,7,0))</f>
        <v/>
      </c>
      <c r="AY59" t="str">
        <f>IF(ISERROR(VLOOKUP($AV59,申込一覧表!$AB$5:$AI$167,8,0)),"",VLOOKUP($AV59,申込一覧表!$AB$5:$AI$167,8,0))</f>
        <v/>
      </c>
      <c r="AZ59" t="str">
        <f>IF(ISERROR(VLOOKUP($AV59,申込一覧表!$AB$5:$AH$167,5,0)),"",VLOOKUP($AV59,申込一覧表!$AB$5:$AH$167,5,0))</f>
        <v/>
      </c>
      <c r="BA59" t="str">
        <f>IF(ISERROR(VLOOKUP($AV59,申込一覧表!$AB$5:$AJ$167,9,0)),"",VLOOKUP($AV59,申込一覧表!$AB$5:$AJ$167,9,0))</f>
        <v/>
      </c>
      <c r="BB59">
        <f t="shared" si="65"/>
        <v>0</v>
      </c>
      <c r="BC59">
        <f t="shared" si="65"/>
        <v>0</v>
      </c>
      <c r="BD59">
        <f t="shared" si="65"/>
        <v>0</v>
      </c>
      <c r="BE59">
        <f t="shared" si="65"/>
        <v>0</v>
      </c>
      <c r="BF59">
        <f t="shared" si="65"/>
        <v>0</v>
      </c>
      <c r="BG59">
        <f t="shared" si="65"/>
        <v>0</v>
      </c>
      <c r="BH59">
        <f t="shared" si="65"/>
        <v>0</v>
      </c>
      <c r="BI59">
        <f t="shared" si="65"/>
        <v>0</v>
      </c>
      <c r="BJ59">
        <f t="shared" si="65"/>
        <v>0</v>
      </c>
      <c r="BK59">
        <f t="shared" si="65"/>
        <v>0</v>
      </c>
      <c r="BL59">
        <f t="shared" si="65"/>
        <v>0</v>
      </c>
      <c r="BM59">
        <f t="shared" si="65"/>
        <v>0</v>
      </c>
    </row>
    <row r="60" spans="1:65" ht="14.25" customHeight="1">
      <c r="A60" s="14" t="str">
        <f t="shared" si="58"/>
        <v/>
      </c>
      <c r="B60" s="14" t="str">
        <f t="shared" si="42"/>
        <v/>
      </c>
      <c r="C60" s="17" t="str">
        <f t="shared" si="43"/>
        <v/>
      </c>
      <c r="D60" s="63"/>
      <c r="E60" s="64"/>
      <c r="F60" s="63"/>
      <c r="G60" s="63"/>
      <c r="H60" s="63"/>
      <c r="I60" s="63"/>
      <c r="J60" s="27" t="str">
        <f t="shared" si="16"/>
        <v/>
      </c>
      <c r="K60" s="17" t="str">
        <f t="shared" si="44"/>
        <v/>
      </c>
      <c r="L60" s="17" t="str">
        <f t="shared" si="45"/>
        <v>999:99.99</v>
      </c>
      <c r="N60" s="16" t="str">
        <f t="shared" si="59"/>
        <v/>
      </c>
      <c r="O60" s="16" t="str">
        <f t="shared" si="46"/>
        <v/>
      </c>
      <c r="P60" s="16" t="str">
        <f t="shared" si="47"/>
        <v/>
      </c>
      <c r="Q60" s="16" t="str">
        <f t="shared" si="48"/>
        <v/>
      </c>
      <c r="R60" s="16">
        <f t="shared" si="49"/>
        <v>0</v>
      </c>
      <c r="S60" s="16">
        <f t="shared" si="50"/>
        <v>0</v>
      </c>
      <c r="T60" s="16">
        <f t="shared" si="51"/>
        <v>0</v>
      </c>
      <c r="U60" s="16">
        <f t="shared" si="52"/>
        <v>0</v>
      </c>
      <c r="V60" s="16">
        <f t="shared" si="53"/>
        <v>0</v>
      </c>
      <c r="W60" s="16">
        <f t="shared" si="60"/>
        <v>0</v>
      </c>
      <c r="X60" s="16">
        <f t="shared" si="61"/>
        <v>0</v>
      </c>
      <c r="Y60" s="16">
        <f t="shared" si="62"/>
        <v>0</v>
      </c>
      <c r="Z60" s="16">
        <f t="shared" si="63"/>
        <v>0</v>
      </c>
      <c r="AA60" s="16">
        <f t="shared" si="54"/>
        <v>0</v>
      </c>
      <c r="AB60" s="62" t="str">
        <f t="shared" si="30"/>
        <v/>
      </c>
      <c r="AC60" s="62" t="str">
        <f t="shared" si="31"/>
        <v/>
      </c>
      <c r="AD60" s="62" t="str">
        <f t="shared" si="32"/>
        <v/>
      </c>
      <c r="AE60" s="62" t="str">
        <f t="shared" si="33"/>
        <v/>
      </c>
      <c r="AF60" s="62">
        <f t="shared" si="34"/>
        <v>0</v>
      </c>
      <c r="AG60" s="62">
        <f t="shared" si="35"/>
        <v>0</v>
      </c>
      <c r="AH60" s="62">
        <f t="shared" si="36"/>
        <v>0</v>
      </c>
      <c r="AI60" s="62">
        <f t="shared" si="37"/>
        <v>0</v>
      </c>
      <c r="AJ60" s="62">
        <f t="shared" si="55"/>
        <v>0</v>
      </c>
      <c r="AK60" s="62" t="str">
        <f t="shared" si="56"/>
        <v/>
      </c>
      <c r="AL60" s="16">
        <f t="shared" si="57"/>
        <v>0</v>
      </c>
      <c r="AM60" s="16" t="str">
        <f t="shared" si="23"/>
        <v/>
      </c>
      <c r="AN60" s="16" t="str">
        <f t="shared" si="24"/>
        <v/>
      </c>
      <c r="AO60" s="16" t="str">
        <f t="shared" si="25"/>
        <v/>
      </c>
      <c r="AP60" s="16" t="str">
        <f t="shared" si="26"/>
        <v/>
      </c>
      <c r="AV60">
        <v>54</v>
      </c>
      <c r="AW60" t="str">
        <f>IF(ISERROR(VLOOKUP($AV60,申込一覧表!$AB$5:$AH$167,2,0)),"",VLOOKUP($AV60,申込一覧表!$AB$5:$AH$167,2,0))</f>
        <v/>
      </c>
      <c r="AX60" t="str">
        <f>IF(ISERROR(VLOOKUP($AV60,申込一覧表!$AB$5:$AH$167,7,0)),"",VLOOKUP($AV60,申込一覧表!$AB$5:$AH$167,7,0))</f>
        <v/>
      </c>
      <c r="AY60" t="str">
        <f>IF(ISERROR(VLOOKUP($AV60,申込一覧表!$AB$5:$AI$167,8,0)),"",VLOOKUP($AV60,申込一覧表!$AB$5:$AI$167,8,0))</f>
        <v/>
      </c>
      <c r="AZ60" t="str">
        <f>IF(ISERROR(VLOOKUP($AV60,申込一覧表!$AB$5:$AH$167,5,0)),"",VLOOKUP($AV60,申込一覧表!$AB$5:$AH$167,5,0))</f>
        <v/>
      </c>
      <c r="BA60" t="str">
        <f>IF(ISERROR(VLOOKUP($AV60,申込一覧表!$AB$5:$AJ$167,9,0)),"",VLOOKUP($AV60,申込一覧表!$AB$5:$AJ$167,9,0))</f>
        <v/>
      </c>
      <c r="BB60">
        <f t="shared" si="65"/>
        <v>0</v>
      </c>
      <c r="BC60">
        <f t="shared" si="65"/>
        <v>0</v>
      </c>
      <c r="BD60">
        <f t="shared" si="65"/>
        <v>0</v>
      </c>
      <c r="BE60">
        <f t="shared" si="65"/>
        <v>0</v>
      </c>
      <c r="BF60">
        <f t="shared" si="65"/>
        <v>0</v>
      </c>
      <c r="BG60">
        <f t="shared" si="65"/>
        <v>0</v>
      </c>
      <c r="BH60">
        <f t="shared" si="65"/>
        <v>0</v>
      </c>
      <c r="BI60">
        <f t="shared" si="65"/>
        <v>0</v>
      </c>
      <c r="BJ60">
        <f t="shared" si="65"/>
        <v>0</v>
      </c>
      <c r="BK60">
        <f t="shared" si="65"/>
        <v>0</v>
      </c>
      <c r="BL60">
        <f t="shared" si="65"/>
        <v>0</v>
      </c>
      <c r="BM60">
        <f t="shared" si="65"/>
        <v>0</v>
      </c>
    </row>
    <row r="61" spans="1:65" ht="14.25" customHeight="1">
      <c r="A61" s="14" t="str">
        <f t="shared" si="58"/>
        <v/>
      </c>
      <c r="B61" s="14" t="str">
        <f t="shared" si="42"/>
        <v/>
      </c>
      <c r="C61" s="17" t="str">
        <f t="shared" si="43"/>
        <v/>
      </c>
      <c r="D61" s="63"/>
      <c r="E61" s="64"/>
      <c r="F61" s="63"/>
      <c r="G61" s="63"/>
      <c r="H61" s="63"/>
      <c r="I61" s="63"/>
      <c r="J61" s="27" t="str">
        <f t="shared" si="16"/>
        <v/>
      </c>
      <c r="K61" s="17" t="str">
        <f t="shared" si="44"/>
        <v/>
      </c>
      <c r="L61" s="17" t="str">
        <f t="shared" si="45"/>
        <v>999:99.99</v>
      </c>
      <c r="N61" s="16" t="str">
        <f t="shared" si="59"/>
        <v/>
      </c>
      <c r="O61" s="16" t="str">
        <f t="shared" si="46"/>
        <v/>
      </c>
      <c r="P61" s="16" t="str">
        <f t="shared" si="47"/>
        <v/>
      </c>
      <c r="Q61" s="16" t="str">
        <f t="shared" si="48"/>
        <v/>
      </c>
      <c r="R61" s="16">
        <f t="shared" si="49"/>
        <v>0</v>
      </c>
      <c r="S61" s="16">
        <f t="shared" si="50"/>
        <v>0</v>
      </c>
      <c r="T61" s="16">
        <f t="shared" si="51"/>
        <v>0</v>
      </c>
      <c r="U61" s="16">
        <f t="shared" si="52"/>
        <v>0</v>
      </c>
      <c r="V61" s="16">
        <f t="shared" si="53"/>
        <v>0</v>
      </c>
      <c r="W61" s="16">
        <f t="shared" si="60"/>
        <v>0</v>
      </c>
      <c r="X61" s="16">
        <f t="shared" si="61"/>
        <v>0</v>
      </c>
      <c r="Y61" s="16">
        <f t="shared" si="62"/>
        <v>0</v>
      </c>
      <c r="Z61" s="16">
        <f t="shared" si="63"/>
        <v>0</v>
      </c>
      <c r="AA61" s="16">
        <f t="shared" si="54"/>
        <v>0</v>
      </c>
      <c r="AB61" s="62" t="str">
        <f t="shared" si="30"/>
        <v/>
      </c>
      <c r="AC61" s="62" t="str">
        <f t="shared" si="31"/>
        <v/>
      </c>
      <c r="AD61" s="62" t="str">
        <f t="shared" si="32"/>
        <v/>
      </c>
      <c r="AE61" s="62" t="str">
        <f t="shared" si="33"/>
        <v/>
      </c>
      <c r="AF61" s="62">
        <f t="shared" si="34"/>
        <v>0</v>
      </c>
      <c r="AG61" s="62">
        <f t="shared" si="35"/>
        <v>0</v>
      </c>
      <c r="AH61" s="62">
        <f t="shared" si="36"/>
        <v>0</v>
      </c>
      <c r="AI61" s="62">
        <f t="shared" si="37"/>
        <v>0</v>
      </c>
      <c r="AJ61" s="62">
        <f t="shared" si="55"/>
        <v>0</v>
      </c>
      <c r="AK61" s="62" t="str">
        <f t="shared" si="56"/>
        <v/>
      </c>
      <c r="AL61" s="16">
        <f t="shared" si="57"/>
        <v>0</v>
      </c>
      <c r="AM61" s="16" t="str">
        <f t="shared" si="23"/>
        <v/>
      </c>
      <c r="AN61" s="16" t="str">
        <f t="shared" si="24"/>
        <v/>
      </c>
      <c r="AO61" s="16" t="str">
        <f t="shared" si="25"/>
        <v/>
      </c>
      <c r="AP61" s="16" t="str">
        <f t="shared" si="26"/>
        <v/>
      </c>
      <c r="AV61">
        <v>55</v>
      </c>
      <c r="AW61" t="str">
        <f>IF(ISERROR(VLOOKUP($AV61,申込一覧表!$AB$5:$AH$167,2,0)),"",VLOOKUP($AV61,申込一覧表!$AB$5:$AH$167,2,0))</f>
        <v/>
      </c>
      <c r="AX61" t="str">
        <f>IF(ISERROR(VLOOKUP($AV61,申込一覧表!$AB$5:$AH$167,7,0)),"",VLOOKUP($AV61,申込一覧表!$AB$5:$AH$167,7,0))</f>
        <v/>
      </c>
      <c r="AY61" t="str">
        <f>IF(ISERROR(VLOOKUP($AV61,申込一覧表!$AB$5:$AI$167,8,0)),"",VLOOKUP($AV61,申込一覧表!$AB$5:$AI$167,8,0))</f>
        <v/>
      </c>
      <c r="AZ61" t="str">
        <f>IF(ISERROR(VLOOKUP($AV61,申込一覧表!$AB$5:$AH$167,5,0)),"",VLOOKUP($AV61,申込一覧表!$AB$5:$AH$167,5,0))</f>
        <v/>
      </c>
      <c r="BA61" t="str">
        <f>IF(ISERROR(VLOOKUP($AV61,申込一覧表!$AB$5:$AJ$167,9,0)),"",VLOOKUP($AV61,申込一覧表!$AB$5:$AJ$167,9,0))</f>
        <v/>
      </c>
      <c r="BB61">
        <f t="shared" si="65"/>
        <v>0</v>
      </c>
      <c r="BC61">
        <f t="shared" si="65"/>
        <v>0</v>
      </c>
      <c r="BD61">
        <f t="shared" si="65"/>
        <v>0</v>
      </c>
      <c r="BE61">
        <f t="shared" si="65"/>
        <v>0</v>
      </c>
      <c r="BF61">
        <f t="shared" si="65"/>
        <v>0</v>
      </c>
      <c r="BG61">
        <f t="shared" si="65"/>
        <v>0</v>
      </c>
      <c r="BH61">
        <f t="shared" si="65"/>
        <v>0</v>
      </c>
      <c r="BI61">
        <f t="shared" si="65"/>
        <v>0</v>
      </c>
      <c r="BJ61">
        <f t="shared" si="65"/>
        <v>0</v>
      </c>
      <c r="BK61">
        <f t="shared" si="65"/>
        <v>0</v>
      </c>
      <c r="BL61">
        <f t="shared" si="65"/>
        <v>0</v>
      </c>
      <c r="BM61">
        <f t="shared" si="65"/>
        <v>0</v>
      </c>
    </row>
    <row r="62" spans="1:65" ht="14.25" customHeight="1">
      <c r="A62" s="14" t="str">
        <f t="shared" si="58"/>
        <v/>
      </c>
      <c r="B62" s="14" t="str">
        <f t="shared" si="42"/>
        <v/>
      </c>
      <c r="C62" s="17" t="str">
        <f t="shared" si="43"/>
        <v/>
      </c>
      <c r="D62" s="63"/>
      <c r="E62" s="64"/>
      <c r="F62" s="63"/>
      <c r="G62" s="63"/>
      <c r="H62" s="63"/>
      <c r="I62" s="63"/>
      <c r="J62" s="27" t="str">
        <f t="shared" si="16"/>
        <v/>
      </c>
      <c r="K62" s="17" t="str">
        <f t="shared" si="44"/>
        <v/>
      </c>
      <c r="L62" s="17" t="str">
        <f t="shared" si="45"/>
        <v>999:99.99</v>
      </c>
      <c r="N62" s="16" t="str">
        <f t="shared" si="59"/>
        <v/>
      </c>
      <c r="O62" s="16" t="str">
        <f t="shared" si="46"/>
        <v/>
      </c>
      <c r="P62" s="16" t="str">
        <f t="shared" si="47"/>
        <v/>
      </c>
      <c r="Q62" s="16" t="str">
        <f t="shared" si="48"/>
        <v/>
      </c>
      <c r="R62" s="16">
        <f t="shared" si="49"/>
        <v>0</v>
      </c>
      <c r="S62" s="16">
        <f t="shared" si="50"/>
        <v>0</v>
      </c>
      <c r="T62" s="16">
        <f t="shared" si="51"/>
        <v>0</v>
      </c>
      <c r="U62" s="16">
        <f t="shared" si="52"/>
        <v>0</v>
      </c>
      <c r="V62" s="16">
        <f t="shared" si="53"/>
        <v>0</v>
      </c>
      <c r="W62" s="16">
        <f t="shared" si="60"/>
        <v>0</v>
      </c>
      <c r="X62" s="16">
        <f t="shared" si="61"/>
        <v>0</v>
      </c>
      <c r="Y62" s="16">
        <f t="shared" si="62"/>
        <v>0</v>
      </c>
      <c r="Z62" s="16">
        <f t="shared" si="63"/>
        <v>0</v>
      </c>
      <c r="AA62" s="16">
        <f t="shared" si="54"/>
        <v>0</v>
      </c>
      <c r="AB62" s="62" t="str">
        <f t="shared" si="30"/>
        <v/>
      </c>
      <c r="AC62" s="62" t="str">
        <f t="shared" si="31"/>
        <v/>
      </c>
      <c r="AD62" s="62" t="str">
        <f t="shared" si="32"/>
        <v/>
      </c>
      <c r="AE62" s="62" t="str">
        <f t="shared" si="33"/>
        <v/>
      </c>
      <c r="AF62" s="62">
        <f t="shared" si="34"/>
        <v>0</v>
      </c>
      <c r="AG62" s="62">
        <f t="shared" si="35"/>
        <v>0</v>
      </c>
      <c r="AH62" s="62">
        <f t="shared" si="36"/>
        <v>0</v>
      </c>
      <c r="AI62" s="62">
        <f t="shared" si="37"/>
        <v>0</v>
      </c>
      <c r="AJ62" s="62">
        <f t="shared" si="55"/>
        <v>0</v>
      </c>
      <c r="AK62" s="62" t="str">
        <f t="shared" si="56"/>
        <v/>
      </c>
      <c r="AL62" s="16">
        <f t="shared" si="57"/>
        <v>0</v>
      </c>
      <c r="AM62" s="16" t="str">
        <f t="shared" si="23"/>
        <v/>
      </c>
      <c r="AN62" s="16" t="str">
        <f t="shared" si="24"/>
        <v/>
      </c>
      <c r="AO62" s="16" t="str">
        <f t="shared" si="25"/>
        <v/>
      </c>
      <c r="AP62" s="16" t="str">
        <f t="shared" si="26"/>
        <v/>
      </c>
      <c r="AV62">
        <v>56</v>
      </c>
      <c r="AW62" t="str">
        <f>IF(ISERROR(VLOOKUP($AV62,申込一覧表!$AB$5:$AH$167,2,0)),"",VLOOKUP($AV62,申込一覧表!$AB$5:$AH$167,2,0))</f>
        <v/>
      </c>
      <c r="AX62" t="str">
        <f>IF(ISERROR(VLOOKUP($AV62,申込一覧表!$AB$5:$AH$167,7,0)),"",VLOOKUP($AV62,申込一覧表!$AB$5:$AH$167,7,0))</f>
        <v/>
      </c>
      <c r="AY62" t="str">
        <f>IF(ISERROR(VLOOKUP($AV62,申込一覧表!$AB$5:$AI$167,8,0)),"",VLOOKUP($AV62,申込一覧表!$AB$5:$AI$167,8,0))</f>
        <v/>
      </c>
      <c r="AZ62" t="str">
        <f>IF(ISERROR(VLOOKUP($AV62,申込一覧表!$AB$5:$AH$167,5,0)),"",VLOOKUP($AV62,申込一覧表!$AB$5:$AH$167,5,0))</f>
        <v/>
      </c>
      <c r="BA62" t="str">
        <f>IF(ISERROR(VLOOKUP($AV62,申込一覧表!$AB$5:$AJ$167,9,0)),"",VLOOKUP($AV62,申込一覧表!$AB$5:$AJ$167,9,0))</f>
        <v/>
      </c>
      <c r="BB62">
        <f t="shared" si="65"/>
        <v>0</v>
      </c>
      <c r="BC62">
        <f t="shared" si="65"/>
        <v>0</v>
      </c>
      <c r="BD62">
        <f t="shared" si="65"/>
        <v>0</v>
      </c>
      <c r="BE62">
        <f t="shared" si="65"/>
        <v>0</v>
      </c>
      <c r="BF62">
        <f t="shared" si="65"/>
        <v>0</v>
      </c>
      <c r="BG62">
        <f t="shared" si="65"/>
        <v>0</v>
      </c>
      <c r="BH62">
        <f t="shared" si="65"/>
        <v>0</v>
      </c>
      <c r="BI62">
        <f t="shared" si="65"/>
        <v>0</v>
      </c>
      <c r="BJ62">
        <f t="shared" si="65"/>
        <v>0</v>
      </c>
      <c r="BK62">
        <f t="shared" si="65"/>
        <v>0</v>
      </c>
      <c r="BL62">
        <f t="shared" si="65"/>
        <v>0</v>
      </c>
      <c r="BM62">
        <f t="shared" si="65"/>
        <v>0</v>
      </c>
    </row>
    <row r="63" spans="1:65" ht="14.25" customHeight="1">
      <c r="A63" s="14" t="str">
        <f t="shared" si="58"/>
        <v/>
      </c>
      <c r="B63" s="14" t="str">
        <f t="shared" si="42"/>
        <v/>
      </c>
      <c r="C63" s="17" t="str">
        <f t="shared" si="43"/>
        <v/>
      </c>
      <c r="D63" s="63"/>
      <c r="E63" s="64"/>
      <c r="F63" s="63"/>
      <c r="G63" s="63"/>
      <c r="H63" s="63"/>
      <c r="I63" s="63"/>
      <c r="J63" s="27" t="str">
        <f t="shared" si="16"/>
        <v/>
      </c>
      <c r="K63" s="17" t="str">
        <f t="shared" si="44"/>
        <v/>
      </c>
      <c r="L63" s="17" t="str">
        <f t="shared" si="45"/>
        <v>999:99.99</v>
      </c>
      <c r="N63" s="16" t="str">
        <f t="shared" si="59"/>
        <v/>
      </c>
      <c r="O63" s="16" t="str">
        <f t="shared" si="46"/>
        <v/>
      </c>
      <c r="P63" s="16" t="str">
        <f t="shared" si="47"/>
        <v/>
      </c>
      <c r="Q63" s="16" t="str">
        <f t="shared" si="48"/>
        <v/>
      </c>
      <c r="R63" s="16">
        <f t="shared" si="49"/>
        <v>0</v>
      </c>
      <c r="S63" s="16">
        <f t="shared" si="50"/>
        <v>0</v>
      </c>
      <c r="T63" s="16">
        <f t="shared" si="51"/>
        <v>0</v>
      </c>
      <c r="U63" s="16">
        <f t="shared" si="52"/>
        <v>0</v>
      </c>
      <c r="V63" s="16">
        <f t="shared" si="53"/>
        <v>0</v>
      </c>
      <c r="W63" s="16">
        <f t="shared" si="60"/>
        <v>0</v>
      </c>
      <c r="X63" s="16">
        <f t="shared" si="61"/>
        <v>0</v>
      </c>
      <c r="Y63" s="16">
        <f t="shared" si="62"/>
        <v>0</v>
      </c>
      <c r="Z63" s="16">
        <f t="shared" si="63"/>
        <v>0</v>
      </c>
      <c r="AA63" s="16">
        <f t="shared" si="54"/>
        <v>0</v>
      </c>
      <c r="AB63" s="62" t="str">
        <f t="shared" si="30"/>
        <v/>
      </c>
      <c r="AC63" s="62" t="str">
        <f t="shared" si="31"/>
        <v/>
      </c>
      <c r="AD63" s="62" t="str">
        <f t="shared" si="32"/>
        <v/>
      </c>
      <c r="AE63" s="62" t="str">
        <f t="shared" si="33"/>
        <v/>
      </c>
      <c r="AF63" s="62">
        <f t="shared" si="34"/>
        <v>0</v>
      </c>
      <c r="AG63" s="62">
        <f t="shared" si="35"/>
        <v>0</v>
      </c>
      <c r="AH63" s="62">
        <f t="shared" si="36"/>
        <v>0</v>
      </c>
      <c r="AI63" s="62">
        <f t="shared" si="37"/>
        <v>0</v>
      </c>
      <c r="AJ63" s="62">
        <f t="shared" si="55"/>
        <v>0</v>
      </c>
      <c r="AK63" s="62" t="str">
        <f t="shared" si="56"/>
        <v/>
      </c>
      <c r="AL63" s="16">
        <f t="shared" si="57"/>
        <v>0</v>
      </c>
      <c r="AM63" s="16" t="str">
        <f t="shared" si="23"/>
        <v/>
      </c>
      <c r="AN63" s="16" t="str">
        <f t="shared" si="24"/>
        <v/>
      </c>
      <c r="AO63" s="16" t="str">
        <f t="shared" si="25"/>
        <v/>
      </c>
      <c r="AP63" s="16" t="str">
        <f t="shared" si="26"/>
        <v/>
      </c>
      <c r="AV63">
        <v>57</v>
      </c>
      <c r="AW63" t="str">
        <f>IF(ISERROR(VLOOKUP($AV63,申込一覧表!$AB$5:$AH$167,2,0)),"",VLOOKUP($AV63,申込一覧表!$AB$5:$AH$167,2,0))</f>
        <v/>
      </c>
      <c r="AX63" t="str">
        <f>IF(ISERROR(VLOOKUP($AV63,申込一覧表!$AB$5:$AH$167,7,0)),"",VLOOKUP($AV63,申込一覧表!$AB$5:$AH$167,7,0))</f>
        <v/>
      </c>
      <c r="AY63" t="str">
        <f>IF(ISERROR(VLOOKUP($AV63,申込一覧表!$AB$5:$AI$167,8,0)),"",VLOOKUP($AV63,申込一覧表!$AB$5:$AI$167,8,0))</f>
        <v/>
      </c>
      <c r="AZ63" t="str">
        <f>IF(ISERROR(VLOOKUP($AV63,申込一覧表!$AB$5:$AH$167,5,0)),"",VLOOKUP($AV63,申込一覧表!$AB$5:$AH$167,5,0))</f>
        <v/>
      </c>
      <c r="BA63" t="str">
        <f>IF(ISERROR(VLOOKUP($AV63,申込一覧表!$AB$5:$AJ$167,9,0)),"",VLOOKUP($AV63,申込一覧表!$AB$5:$AJ$167,9,0))</f>
        <v/>
      </c>
      <c r="BB63">
        <f t="shared" si="65"/>
        <v>0</v>
      </c>
      <c r="BC63">
        <f t="shared" si="65"/>
        <v>0</v>
      </c>
      <c r="BD63">
        <f t="shared" si="65"/>
        <v>0</v>
      </c>
      <c r="BE63">
        <f t="shared" si="65"/>
        <v>0</v>
      </c>
      <c r="BF63">
        <f t="shared" si="65"/>
        <v>0</v>
      </c>
      <c r="BG63">
        <f t="shared" si="65"/>
        <v>0</v>
      </c>
      <c r="BH63">
        <f t="shared" si="65"/>
        <v>0</v>
      </c>
      <c r="BI63">
        <f t="shared" si="65"/>
        <v>0</v>
      </c>
      <c r="BJ63">
        <f t="shared" si="65"/>
        <v>0</v>
      </c>
      <c r="BK63">
        <f t="shared" si="65"/>
        <v>0</v>
      </c>
      <c r="BL63">
        <f t="shared" si="65"/>
        <v>0</v>
      </c>
      <c r="BM63">
        <f t="shared" si="65"/>
        <v>0</v>
      </c>
    </row>
    <row r="64" spans="1:65" ht="14.25" customHeight="1">
      <c r="A64" s="14" t="str">
        <f t="shared" si="58"/>
        <v/>
      </c>
      <c r="B64" s="14" t="str">
        <f t="shared" si="42"/>
        <v/>
      </c>
      <c r="C64" s="17" t="str">
        <f t="shared" si="43"/>
        <v/>
      </c>
      <c r="D64" s="63"/>
      <c r="E64" s="64"/>
      <c r="F64" s="63"/>
      <c r="G64" s="63"/>
      <c r="H64" s="63"/>
      <c r="I64" s="63"/>
      <c r="J64" s="27" t="str">
        <f t="shared" si="16"/>
        <v/>
      </c>
      <c r="K64" s="17" t="str">
        <f t="shared" si="44"/>
        <v/>
      </c>
      <c r="L64" s="17" t="str">
        <f t="shared" si="45"/>
        <v>999:99.99</v>
      </c>
      <c r="N64" s="16" t="str">
        <f t="shared" si="59"/>
        <v/>
      </c>
      <c r="O64" s="16" t="str">
        <f t="shared" si="46"/>
        <v/>
      </c>
      <c r="P64" s="16" t="str">
        <f t="shared" si="47"/>
        <v/>
      </c>
      <c r="Q64" s="16" t="str">
        <f t="shared" si="48"/>
        <v/>
      </c>
      <c r="R64" s="16">
        <f t="shared" si="49"/>
        <v>0</v>
      </c>
      <c r="S64" s="16">
        <f t="shared" si="50"/>
        <v>0</v>
      </c>
      <c r="T64" s="16">
        <f t="shared" si="51"/>
        <v>0</v>
      </c>
      <c r="U64" s="16">
        <f t="shared" si="52"/>
        <v>0</v>
      </c>
      <c r="V64" s="16">
        <f t="shared" si="53"/>
        <v>0</v>
      </c>
      <c r="W64" s="16">
        <f t="shared" si="60"/>
        <v>0</v>
      </c>
      <c r="X64" s="16">
        <f t="shared" si="61"/>
        <v>0</v>
      </c>
      <c r="Y64" s="16">
        <f t="shared" si="62"/>
        <v>0</v>
      </c>
      <c r="Z64" s="16">
        <f t="shared" si="63"/>
        <v>0</v>
      </c>
      <c r="AA64" s="16">
        <f t="shared" si="54"/>
        <v>0</v>
      </c>
      <c r="AB64" s="62" t="str">
        <f t="shared" si="30"/>
        <v/>
      </c>
      <c r="AC64" s="62" t="str">
        <f t="shared" si="31"/>
        <v/>
      </c>
      <c r="AD64" s="62" t="str">
        <f t="shared" si="32"/>
        <v/>
      </c>
      <c r="AE64" s="62" t="str">
        <f t="shared" si="33"/>
        <v/>
      </c>
      <c r="AF64" s="62">
        <f t="shared" si="34"/>
        <v>0</v>
      </c>
      <c r="AG64" s="62">
        <f t="shared" si="35"/>
        <v>0</v>
      </c>
      <c r="AH64" s="62">
        <f t="shared" si="36"/>
        <v>0</v>
      </c>
      <c r="AI64" s="62">
        <f t="shared" si="37"/>
        <v>0</v>
      </c>
      <c r="AJ64" s="62">
        <f t="shared" si="55"/>
        <v>0</v>
      </c>
      <c r="AK64" s="62" t="str">
        <f t="shared" si="56"/>
        <v/>
      </c>
      <c r="AL64" s="16">
        <f t="shared" si="57"/>
        <v>0</v>
      </c>
      <c r="AM64" s="16" t="str">
        <f t="shared" si="23"/>
        <v/>
      </c>
      <c r="AN64" s="16" t="str">
        <f t="shared" si="24"/>
        <v/>
      </c>
      <c r="AO64" s="16" t="str">
        <f t="shared" si="25"/>
        <v/>
      </c>
      <c r="AP64" s="16" t="str">
        <f t="shared" si="26"/>
        <v/>
      </c>
      <c r="AV64">
        <v>58</v>
      </c>
      <c r="AW64" t="str">
        <f>IF(ISERROR(VLOOKUP($AV64,申込一覧表!$AB$5:$AH$167,2,0)),"",VLOOKUP($AV64,申込一覧表!$AB$5:$AH$167,2,0))</f>
        <v/>
      </c>
      <c r="AX64" t="str">
        <f>IF(ISERROR(VLOOKUP($AV64,申込一覧表!$AB$5:$AH$167,7,0)),"",VLOOKUP($AV64,申込一覧表!$AB$5:$AH$167,7,0))</f>
        <v/>
      </c>
      <c r="AY64" t="str">
        <f>IF(ISERROR(VLOOKUP($AV64,申込一覧表!$AB$5:$AI$167,8,0)),"",VLOOKUP($AV64,申込一覧表!$AB$5:$AI$167,8,0))</f>
        <v/>
      </c>
      <c r="AZ64" t="str">
        <f>IF(ISERROR(VLOOKUP($AV64,申込一覧表!$AB$5:$AH$167,5,0)),"",VLOOKUP($AV64,申込一覧表!$AB$5:$AH$167,5,0))</f>
        <v/>
      </c>
      <c r="BA64" t="str">
        <f>IF(ISERROR(VLOOKUP($AV64,申込一覧表!$AB$5:$AJ$167,9,0)),"",VLOOKUP($AV64,申込一覧表!$AB$5:$AJ$167,9,0))</f>
        <v/>
      </c>
      <c r="BB64">
        <f t="shared" si="65"/>
        <v>0</v>
      </c>
      <c r="BC64">
        <f t="shared" si="65"/>
        <v>0</v>
      </c>
      <c r="BD64">
        <f t="shared" si="65"/>
        <v>0</v>
      </c>
      <c r="BE64">
        <f t="shared" si="65"/>
        <v>0</v>
      </c>
      <c r="BF64">
        <f t="shared" si="65"/>
        <v>0</v>
      </c>
      <c r="BG64">
        <f t="shared" si="65"/>
        <v>0</v>
      </c>
      <c r="BH64">
        <f t="shared" si="65"/>
        <v>0</v>
      </c>
      <c r="BI64">
        <f t="shared" si="65"/>
        <v>0</v>
      </c>
      <c r="BJ64">
        <f t="shared" si="65"/>
        <v>0</v>
      </c>
      <c r="BK64">
        <f t="shared" si="65"/>
        <v>0</v>
      </c>
      <c r="BL64">
        <f t="shared" si="65"/>
        <v>0</v>
      </c>
      <c r="BM64">
        <f t="shared" si="65"/>
        <v>0</v>
      </c>
    </row>
    <row r="65" spans="1:65" ht="14.25" customHeight="1">
      <c r="A65" s="14" t="str">
        <f t="shared" si="58"/>
        <v/>
      </c>
      <c r="B65" s="14" t="str">
        <f t="shared" si="42"/>
        <v/>
      </c>
      <c r="C65" s="17" t="str">
        <f t="shared" si="43"/>
        <v/>
      </c>
      <c r="D65" s="63"/>
      <c r="E65" s="64"/>
      <c r="F65" s="63"/>
      <c r="G65" s="63"/>
      <c r="H65" s="63"/>
      <c r="I65" s="63"/>
      <c r="J65" s="27" t="str">
        <f t="shared" si="16"/>
        <v/>
      </c>
      <c r="K65" s="17" t="str">
        <f t="shared" si="44"/>
        <v/>
      </c>
      <c r="L65" s="17" t="str">
        <f t="shared" si="45"/>
        <v>999:99.99</v>
      </c>
      <c r="N65" s="16" t="str">
        <f t="shared" si="59"/>
        <v/>
      </c>
      <c r="O65" s="16" t="str">
        <f t="shared" si="46"/>
        <v/>
      </c>
      <c r="P65" s="16" t="str">
        <f t="shared" si="47"/>
        <v/>
      </c>
      <c r="Q65" s="16" t="str">
        <f t="shared" si="48"/>
        <v/>
      </c>
      <c r="R65" s="16">
        <f t="shared" si="49"/>
        <v>0</v>
      </c>
      <c r="S65" s="16">
        <f t="shared" si="50"/>
        <v>0</v>
      </c>
      <c r="T65" s="16">
        <f t="shared" si="51"/>
        <v>0</v>
      </c>
      <c r="U65" s="16">
        <f t="shared" si="52"/>
        <v>0</v>
      </c>
      <c r="V65" s="16">
        <f t="shared" si="53"/>
        <v>0</v>
      </c>
      <c r="W65" s="16">
        <f t="shared" si="60"/>
        <v>0</v>
      </c>
      <c r="X65" s="16">
        <f t="shared" si="61"/>
        <v>0</v>
      </c>
      <c r="Y65" s="16">
        <f t="shared" si="62"/>
        <v>0</v>
      </c>
      <c r="Z65" s="16">
        <f t="shared" si="63"/>
        <v>0</v>
      </c>
      <c r="AA65" s="16">
        <f t="shared" si="54"/>
        <v>0</v>
      </c>
      <c r="AB65" s="62" t="str">
        <f t="shared" si="30"/>
        <v/>
      </c>
      <c r="AC65" s="62" t="str">
        <f t="shared" si="31"/>
        <v/>
      </c>
      <c r="AD65" s="62" t="str">
        <f t="shared" si="32"/>
        <v/>
      </c>
      <c r="AE65" s="62" t="str">
        <f t="shared" si="33"/>
        <v/>
      </c>
      <c r="AF65" s="62">
        <f t="shared" si="34"/>
        <v>0</v>
      </c>
      <c r="AG65" s="62">
        <f t="shared" si="35"/>
        <v>0</v>
      </c>
      <c r="AH65" s="62">
        <f t="shared" si="36"/>
        <v>0</v>
      </c>
      <c r="AI65" s="62">
        <f t="shared" si="37"/>
        <v>0</v>
      </c>
      <c r="AJ65" s="62">
        <f t="shared" si="55"/>
        <v>0</v>
      </c>
      <c r="AK65" s="62" t="str">
        <f t="shared" si="56"/>
        <v/>
      </c>
      <c r="AL65" s="16">
        <f t="shared" si="57"/>
        <v>0</v>
      </c>
      <c r="AM65" s="16" t="str">
        <f t="shared" si="23"/>
        <v/>
      </c>
      <c r="AN65" s="16" t="str">
        <f t="shared" si="24"/>
        <v/>
      </c>
      <c r="AO65" s="16" t="str">
        <f t="shared" si="25"/>
        <v/>
      </c>
      <c r="AP65" s="16" t="str">
        <f t="shared" si="26"/>
        <v/>
      </c>
      <c r="AV65">
        <v>59</v>
      </c>
      <c r="AW65" t="str">
        <f>IF(ISERROR(VLOOKUP($AV65,申込一覧表!$AB$5:$AH$167,2,0)),"",VLOOKUP($AV65,申込一覧表!$AB$5:$AH$167,2,0))</f>
        <v/>
      </c>
      <c r="AX65" t="str">
        <f>IF(ISERROR(VLOOKUP($AV65,申込一覧表!$AB$5:$AH$167,7,0)),"",VLOOKUP($AV65,申込一覧表!$AB$5:$AH$167,7,0))</f>
        <v/>
      </c>
      <c r="AY65" t="str">
        <f>IF(ISERROR(VLOOKUP($AV65,申込一覧表!$AB$5:$AI$167,8,0)),"",VLOOKUP($AV65,申込一覧表!$AB$5:$AI$167,8,0))</f>
        <v/>
      </c>
      <c r="AZ65" t="str">
        <f>IF(ISERROR(VLOOKUP($AV65,申込一覧表!$AB$5:$AH$167,5,0)),"",VLOOKUP($AV65,申込一覧表!$AB$5:$AH$167,5,0))</f>
        <v/>
      </c>
      <c r="BA65" t="str">
        <f>IF(ISERROR(VLOOKUP($AV65,申込一覧表!$AB$5:$AJ$167,9,0)),"",VLOOKUP($AV65,申込一覧表!$AB$5:$AJ$167,9,0))</f>
        <v/>
      </c>
      <c r="BB65">
        <f t="shared" si="65"/>
        <v>0</v>
      </c>
      <c r="BC65">
        <f t="shared" si="65"/>
        <v>0</v>
      </c>
      <c r="BD65">
        <f t="shared" si="65"/>
        <v>0</v>
      </c>
      <c r="BE65">
        <f t="shared" si="65"/>
        <v>0</v>
      </c>
      <c r="BF65">
        <f t="shared" si="65"/>
        <v>0</v>
      </c>
      <c r="BG65">
        <f t="shared" si="65"/>
        <v>0</v>
      </c>
      <c r="BH65">
        <f t="shared" si="65"/>
        <v>0</v>
      </c>
      <c r="BI65">
        <f t="shared" si="65"/>
        <v>0</v>
      </c>
      <c r="BJ65">
        <f t="shared" si="65"/>
        <v>0</v>
      </c>
      <c r="BK65">
        <f t="shared" si="65"/>
        <v>0</v>
      </c>
      <c r="BL65">
        <f t="shared" si="65"/>
        <v>0</v>
      </c>
      <c r="BM65">
        <f t="shared" si="65"/>
        <v>0</v>
      </c>
    </row>
    <row r="66" spans="1:65" ht="14.25" customHeight="1">
      <c r="A66" s="14" t="str">
        <f t="shared" ref="A66:A77" si="66">IF(F66="","",A65+1)</f>
        <v/>
      </c>
      <c r="B66" s="14" t="str">
        <f t="shared" ref="B66:B77" si="67">IF(D66="","",IF(V66=0,"男子",IF(V66=5,"女子",IF(V66=9,"混合","？？"))))</f>
        <v/>
      </c>
      <c r="C66" s="17" t="str">
        <f t="shared" ref="C66:C77" si="68">IF(K66="","",IF(K66&lt;120,119,FLOOR(K66,40)))</f>
        <v/>
      </c>
      <c r="D66" s="63"/>
      <c r="E66" s="64"/>
      <c r="F66" s="63"/>
      <c r="G66" s="63"/>
      <c r="H66" s="63"/>
      <c r="I66" s="63"/>
      <c r="J66" s="27" t="str">
        <f t="shared" ref="J66:J77" si="69">IF(V66=3,"性別確認!",IF(AND(P66=7,V66=9),"",IF(AJ66&lt;&gt;0,"","")))</f>
        <v/>
      </c>
      <c r="K66" s="17" t="str">
        <f t="shared" ref="K66:K77" si="70">IF(D66="","",SUM(W66:Z66))</f>
        <v/>
      </c>
      <c r="L66" s="17" t="str">
        <f t="shared" ref="L66:L77" si="71">IF(E66="","999:99.99"," "&amp;LEFT(RIGHT("        "&amp;TEXT(E66,"0.00"),7),2)&amp;":"&amp;RIGHT(TEXT(E66,"0.00"),5))</f>
        <v>999:99.99</v>
      </c>
      <c r="N66" s="16" t="str">
        <f t="shared" ref="N66:N77" si="72">IF(D66="","",VLOOKUP(B66&amp;D66,$AR$14:$AS$25,2,0))</f>
        <v/>
      </c>
      <c r="O66" s="16" t="str">
        <f t="shared" si="46"/>
        <v/>
      </c>
      <c r="P66" s="16" t="str">
        <f t="shared" si="47"/>
        <v/>
      </c>
      <c r="Q66" s="16" t="str">
        <f t="shared" si="48"/>
        <v/>
      </c>
      <c r="R66" s="16">
        <f t="shared" ref="R66:R77" si="73">IF(F66="",0,VLOOKUP(F66,$AW$7:$AZ$106,4,0))</f>
        <v>0</v>
      </c>
      <c r="S66" s="16">
        <f t="shared" ref="S66:S77" si="74">IF(G66="",0,VLOOKUP(G66,$AW$7:$AZ$106,4,0))</f>
        <v>0</v>
      </c>
      <c r="T66" s="16">
        <f t="shared" ref="T66:T77" si="75">IF(H66="",0,VLOOKUP(H66,$AW$7:$AZ$106,4,0))</f>
        <v>0</v>
      </c>
      <c r="U66" s="16">
        <f t="shared" ref="U66:U77" si="76">IF(I66="",0,VLOOKUP(I66,$AW$7:$AZ$106,4,0))</f>
        <v>0</v>
      </c>
      <c r="V66" s="16">
        <f t="shared" ref="V66:V77" si="77">IF(SUM(R66:U66)=0,0,IF(SUM(R66:U66)=20,5,IF(SUM(R66:U66)=10,9,3)))</f>
        <v>0</v>
      </c>
      <c r="W66" s="16">
        <f t="shared" ref="W66:W77" si="78">IF(F66="",0,VLOOKUP(F66,$AW$7:$AZ$106,3,0))</f>
        <v>0</v>
      </c>
      <c r="X66" s="16">
        <f t="shared" ref="X66:X77" si="79">IF(G66="",0,VLOOKUP(G66,$AW$7:$AZ$106,3,0))</f>
        <v>0</v>
      </c>
      <c r="Y66" s="16">
        <f t="shared" ref="Y66:Y77" si="80">IF(H66="",0,VLOOKUP(H66,$AW$7:$AZ$106,3,0))</f>
        <v>0</v>
      </c>
      <c r="Z66" s="16">
        <f t="shared" ref="Z66:Z77" si="81">IF(I66="",0,VLOOKUP(I66,$AW$7:$AZ$106,3,0))</f>
        <v>0</v>
      </c>
      <c r="AA66" s="16">
        <f t="shared" ref="AA66:AA77" si="82">IF(SUM(W66:Z66)=0,0,IF(SUM(W66:Z66)=20,5,IF(SUM(W66:Z66)=10,9,3)))</f>
        <v>0</v>
      </c>
      <c r="AB66" s="62" t="str">
        <f t="shared" ref="AB66:AB77" si="83">IF(F66="","",$N66&amp;F66)</f>
        <v/>
      </c>
      <c r="AC66" s="62" t="str">
        <f t="shared" ref="AC66:AC77" si="84">IF(G66="","",$N66&amp;G66)</f>
        <v/>
      </c>
      <c r="AD66" s="62" t="str">
        <f t="shared" ref="AD66:AD77" si="85">IF(H66="","",$N66&amp;H66)</f>
        <v/>
      </c>
      <c r="AE66" s="62" t="str">
        <f t="shared" ref="AE66:AE77" si="86">IF(I66="","",$N66&amp;I66)</f>
        <v/>
      </c>
      <c r="AF66" s="62">
        <f t="shared" ref="AF66:AF77" si="87">IF(F66="",0,VLOOKUP(F66,$AW$7:$BM$126,$N66+5,0))</f>
        <v>0</v>
      </c>
      <c r="AG66" s="62">
        <f t="shared" ref="AG66:AG77" si="88">IF(G66="",0,VLOOKUP(G66,$AW$7:$BM$126,$N66+5,0))</f>
        <v>0</v>
      </c>
      <c r="AH66" s="62">
        <f t="shared" ref="AH66:AH77" si="89">IF(H66="",0,VLOOKUP(H66,$AW$7:$BM$126,$N66+5,0))</f>
        <v>0</v>
      </c>
      <c r="AI66" s="62">
        <f t="shared" ref="AI66:AI77" si="90">IF(I66="",0,VLOOKUP(I66,$AW$7:$BM$126,$N66+5,0))</f>
        <v>0</v>
      </c>
      <c r="AJ66" s="62">
        <f t="shared" ref="AJ66:AJ77" si="91">IF(OR(AF66&gt;1,AG66&gt;1,AH66&gt;1,AI66&gt;1),1,0)</f>
        <v>0</v>
      </c>
      <c r="AK66" s="62" t="str">
        <f t="shared" ref="AK66:AK77" si="92">IF(D66="","",TEXT(N66,"00")&amp;C66)</f>
        <v/>
      </c>
      <c r="AL66" s="16">
        <f t="shared" ref="AL66:AL77" si="93">IF(AK66="",0,COUNTIF($AK$6:$AK$65,AK66))</f>
        <v>0</v>
      </c>
      <c r="AM66" s="16" t="str">
        <f t="shared" ref="AM66:AM77" si="94">IF(F66="","",VLOOKUP(F66,$AW$7:$BA$126,5,0))</f>
        <v/>
      </c>
      <c r="AN66" s="16" t="str">
        <f t="shared" ref="AN66:AN77" si="95">IF(G66="","",VLOOKUP(G66,$AW$7:$BA$126,5,0))</f>
        <v/>
      </c>
      <c r="AO66" s="16" t="str">
        <f t="shared" ref="AO66:AO77" si="96">IF(H66="","",VLOOKUP(H66,$AW$7:$BA$126,5,0))</f>
        <v/>
      </c>
      <c r="AP66" s="16" t="str">
        <f t="shared" ref="AP66:AP77" si="97">IF(I66="","",VLOOKUP(I66,$AW$7:$BA$126,5,0))</f>
        <v/>
      </c>
      <c r="AV66">
        <v>60</v>
      </c>
      <c r="AW66" t="str">
        <f>IF(ISERROR(VLOOKUP($AV66,申込一覧表!$AB$5:$AH$167,2,0)),"",VLOOKUP($AV66,申込一覧表!$AB$5:$AH$167,2,0))</f>
        <v/>
      </c>
      <c r="AX66" t="str">
        <f>IF(ISERROR(VLOOKUP($AV66,申込一覧表!$AB$5:$AH$167,7,0)),"",VLOOKUP($AV66,申込一覧表!$AB$5:$AH$167,7,0))</f>
        <v/>
      </c>
      <c r="AY66" t="str">
        <f>IF(ISERROR(VLOOKUP($AV66,申込一覧表!$AB$5:$AI$167,8,0)),"",VLOOKUP($AV66,申込一覧表!$AB$5:$AI$167,8,0))</f>
        <v/>
      </c>
      <c r="AZ66" t="str">
        <f>IF(ISERROR(VLOOKUP($AV66,申込一覧表!$AB$5:$AH$167,5,0)),"",VLOOKUP($AV66,申込一覧表!$AB$5:$AH$167,5,0))</f>
        <v/>
      </c>
      <c r="BA66" t="str">
        <f>IF(ISERROR(VLOOKUP($AV66,申込一覧表!$AB$5:$AJ$167,9,0)),"",VLOOKUP($AV66,申込一覧表!$AB$5:$AJ$167,9,0))</f>
        <v/>
      </c>
      <c r="BB66">
        <f t="shared" si="65"/>
        <v>0</v>
      </c>
      <c r="BC66">
        <f t="shared" si="65"/>
        <v>0</v>
      </c>
      <c r="BD66">
        <f t="shared" si="65"/>
        <v>0</v>
      </c>
      <c r="BE66">
        <f t="shared" si="65"/>
        <v>0</v>
      </c>
      <c r="BF66">
        <f t="shared" si="65"/>
        <v>0</v>
      </c>
      <c r="BG66">
        <f t="shared" si="65"/>
        <v>0</v>
      </c>
      <c r="BH66">
        <f t="shared" si="65"/>
        <v>0</v>
      </c>
      <c r="BI66">
        <f t="shared" si="65"/>
        <v>0</v>
      </c>
      <c r="BJ66">
        <f t="shared" si="65"/>
        <v>0</v>
      </c>
      <c r="BK66">
        <f t="shared" si="65"/>
        <v>0</v>
      </c>
      <c r="BL66">
        <f t="shared" si="65"/>
        <v>0</v>
      </c>
      <c r="BM66">
        <f t="shared" si="65"/>
        <v>0</v>
      </c>
    </row>
    <row r="67" spans="1:65" ht="14.25" customHeight="1">
      <c r="A67" s="14" t="str">
        <f t="shared" si="66"/>
        <v/>
      </c>
      <c r="B67" s="14" t="str">
        <f t="shared" si="67"/>
        <v/>
      </c>
      <c r="C67" s="17" t="str">
        <f t="shared" si="68"/>
        <v/>
      </c>
      <c r="D67" s="63"/>
      <c r="E67" s="64"/>
      <c r="F67" s="63"/>
      <c r="G67" s="63"/>
      <c r="H67" s="63"/>
      <c r="I67" s="63"/>
      <c r="J67" s="27" t="str">
        <f t="shared" si="69"/>
        <v/>
      </c>
      <c r="K67" s="17" t="str">
        <f t="shared" si="70"/>
        <v/>
      </c>
      <c r="L67" s="17" t="str">
        <f t="shared" si="71"/>
        <v>999:99.99</v>
      </c>
      <c r="N67" s="16" t="str">
        <f t="shared" si="72"/>
        <v/>
      </c>
      <c r="O67" s="16" t="str">
        <f t="shared" si="46"/>
        <v/>
      </c>
      <c r="P67" s="16" t="str">
        <f t="shared" si="47"/>
        <v/>
      </c>
      <c r="Q67" s="16" t="str">
        <f t="shared" si="48"/>
        <v/>
      </c>
      <c r="R67" s="16">
        <f t="shared" si="73"/>
        <v>0</v>
      </c>
      <c r="S67" s="16">
        <f t="shared" si="74"/>
        <v>0</v>
      </c>
      <c r="T67" s="16">
        <f t="shared" si="75"/>
        <v>0</v>
      </c>
      <c r="U67" s="16">
        <f t="shared" si="76"/>
        <v>0</v>
      </c>
      <c r="V67" s="16">
        <f t="shared" si="77"/>
        <v>0</v>
      </c>
      <c r="W67" s="16">
        <f t="shared" si="78"/>
        <v>0</v>
      </c>
      <c r="X67" s="16">
        <f t="shared" si="79"/>
        <v>0</v>
      </c>
      <c r="Y67" s="16">
        <f t="shared" si="80"/>
        <v>0</v>
      </c>
      <c r="Z67" s="16">
        <f t="shared" si="81"/>
        <v>0</v>
      </c>
      <c r="AA67" s="16">
        <f t="shared" si="82"/>
        <v>0</v>
      </c>
      <c r="AB67" s="62" t="str">
        <f t="shared" si="83"/>
        <v/>
      </c>
      <c r="AC67" s="62" t="str">
        <f t="shared" si="84"/>
        <v/>
      </c>
      <c r="AD67" s="62" t="str">
        <f t="shared" si="85"/>
        <v/>
      </c>
      <c r="AE67" s="62" t="str">
        <f t="shared" si="86"/>
        <v/>
      </c>
      <c r="AF67" s="62">
        <f t="shared" si="87"/>
        <v>0</v>
      </c>
      <c r="AG67" s="62">
        <f t="shared" si="88"/>
        <v>0</v>
      </c>
      <c r="AH67" s="62">
        <f t="shared" si="89"/>
        <v>0</v>
      </c>
      <c r="AI67" s="62">
        <f t="shared" si="90"/>
        <v>0</v>
      </c>
      <c r="AJ67" s="62">
        <f t="shared" si="91"/>
        <v>0</v>
      </c>
      <c r="AK67" s="62" t="str">
        <f t="shared" si="92"/>
        <v/>
      </c>
      <c r="AL67" s="16">
        <f t="shared" si="93"/>
        <v>0</v>
      </c>
      <c r="AM67" s="16" t="str">
        <f t="shared" si="94"/>
        <v/>
      </c>
      <c r="AN67" s="16" t="str">
        <f t="shared" si="95"/>
        <v/>
      </c>
      <c r="AO67" s="16" t="str">
        <f t="shared" si="96"/>
        <v/>
      </c>
      <c r="AP67" s="16" t="str">
        <f t="shared" si="97"/>
        <v/>
      </c>
      <c r="AV67">
        <v>61</v>
      </c>
      <c r="AW67" t="str">
        <f>IF(ISERROR(VLOOKUP($AV67,申込一覧表!$AB$5:$AH$167,2,0)),"",VLOOKUP($AV67,申込一覧表!$AB$5:$AH$167,2,0))</f>
        <v/>
      </c>
      <c r="AX67" t="str">
        <f>IF(ISERROR(VLOOKUP($AV67,申込一覧表!$AB$5:$AH$167,7,0)),"",VLOOKUP($AV67,申込一覧表!$AB$5:$AH$167,7,0))</f>
        <v/>
      </c>
      <c r="AY67" t="str">
        <f>IF(ISERROR(VLOOKUP($AV67,申込一覧表!$AB$5:$AI$167,8,0)),"",VLOOKUP($AV67,申込一覧表!$AB$5:$AI$167,8,0))</f>
        <v/>
      </c>
      <c r="AZ67" t="str">
        <f>IF(ISERROR(VLOOKUP($AV67,申込一覧表!$AB$5:$AH$167,5,0)),"",VLOOKUP($AV67,申込一覧表!$AB$5:$AH$167,5,0))</f>
        <v/>
      </c>
      <c r="BA67" t="str">
        <f>IF(ISERROR(VLOOKUP($AV67,申込一覧表!$AB$5:$AJ$167,9,0)),"",VLOOKUP($AV67,申込一覧表!$AB$5:$AJ$167,9,0))</f>
        <v/>
      </c>
      <c r="BB67">
        <f t="shared" ref="BB67:BM76" si="98">COUNTIF($AB$6:$AE$65,BB$5&amp;$AW67)</f>
        <v>0</v>
      </c>
      <c r="BC67">
        <f t="shared" si="98"/>
        <v>0</v>
      </c>
      <c r="BD67">
        <f t="shared" si="98"/>
        <v>0</v>
      </c>
      <c r="BE67">
        <f t="shared" si="98"/>
        <v>0</v>
      </c>
      <c r="BF67">
        <f t="shared" si="98"/>
        <v>0</v>
      </c>
      <c r="BG67">
        <f t="shared" si="98"/>
        <v>0</v>
      </c>
      <c r="BH67">
        <f t="shared" si="98"/>
        <v>0</v>
      </c>
      <c r="BI67">
        <f t="shared" si="98"/>
        <v>0</v>
      </c>
      <c r="BJ67">
        <f t="shared" si="98"/>
        <v>0</v>
      </c>
      <c r="BK67">
        <f t="shared" si="98"/>
        <v>0</v>
      </c>
      <c r="BL67">
        <f t="shared" si="98"/>
        <v>0</v>
      </c>
      <c r="BM67">
        <f t="shared" si="98"/>
        <v>0</v>
      </c>
    </row>
    <row r="68" spans="1:65" ht="14.25" customHeight="1">
      <c r="A68" s="14" t="str">
        <f t="shared" si="66"/>
        <v/>
      </c>
      <c r="B68" s="14" t="str">
        <f t="shared" si="67"/>
        <v/>
      </c>
      <c r="C68" s="17" t="str">
        <f t="shared" si="68"/>
        <v/>
      </c>
      <c r="D68" s="63"/>
      <c r="E68" s="64"/>
      <c r="F68" s="63"/>
      <c r="G68" s="63"/>
      <c r="H68" s="63"/>
      <c r="I68" s="63"/>
      <c r="J68" s="27" t="str">
        <f t="shared" si="69"/>
        <v/>
      </c>
      <c r="K68" s="17" t="str">
        <f t="shared" si="70"/>
        <v/>
      </c>
      <c r="L68" s="17" t="str">
        <f t="shared" si="71"/>
        <v>999:99.99</v>
      </c>
      <c r="N68" s="16" t="str">
        <f t="shared" si="72"/>
        <v/>
      </c>
      <c r="O68" s="16" t="str">
        <f t="shared" si="46"/>
        <v/>
      </c>
      <c r="P68" s="16" t="str">
        <f t="shared" si="47"/>
        <v/>
      </c>
      <c r="Q68" s="16" t="str">
        <f t="shared" si="48"/>
        <v/>
      </c>
      <c r="R68" s="16">
        <f t="shared" si="73"/>
        <v>0</v>
      </c>
      <c r="S68" s="16">
        <f t="shared" si="74"/>
        <v>0</v>
      </c>
      <c r="T68" s="16">
        <f t="shared" si="75"/>
        <v>0</v>
      </c>
      <c r="U68" s="16">
        <f t="shared" si="76"/>
        <v>0</v>
      </c>
      <c r="V68" s="16">
        <f t="shared" si="77"/>
        <v>0</v>
      </c>
      <c r="W68" s="16">
        <f t="shared" si="78"/>
        <v>0</v>
      </c>
      <c r="X68" s="16">
        <f t="shared" si="79"/>
        <v>0</v>
      </c>
      <c r="Y68" s="16">
        <f t="shared" si="80"/>
        <v>0</v>
      </c>
      <c r="Z68" s="16">
        <f t="shared" si="81"/>
        <v>0</v>
      </c>
      <c r="AA68" s="16">
        <f t="shared" si="82"/>
        <v>0</v>
      </c>
      <c r="AB68" s="62" t="str">
        <f t="shared" si="83"/>
        <v/>
      </c>
      <c r="AC68" s="62" t="str">
        <f t="shared" si="84"/>
        <v/>
      </c>
      <c r="AD68" s="62" t="str">
        <f t="shared" si="85"/>
        <v/>
      </c>
      <c r="AE68" s="62" t="str">
        <f t="shared" si="86"/>
        <v/>
      </c>
      <c r="AF68" s="62">
        <f t="shared" si="87"/>
        <v>0</v>
      </c>
      <c r="AG68" s="62">
        <f t="shared" si="88"/>
        <v>0</v>
      </c>
      <c r="AH68" s="62">
        <f t="shared" si="89"/>
        <v>0</v>
      </c>
      <c r="AI68" s="62">
        <f t="shared" si="90"/>
        <v>0</v>
      </c>
      <c r="AJ68" s="62">
        <f t="shared" si="91"/>
        <v>0</v>
      </c>
      <c r="AK68" s="62" t="str">
        <f t="shared" si="92"/>
        <v/>
      </c>
      <c r="AL68" s="16">
        <f t="shared" si="93"/>
        <v>0</v>
      </c>
      <c r="AM68" s="16" t="str">
        <f t="shared" si="94"/>
        <v/>
      </c>
      <c r="AN68" s="16" t="str">
        <f t="shared" si="95"/>
        <v/>
      </c>
      <c r="AO68" s="16" t="str">
        <f t="shared" si="96"/>
        <v/>
      </c>
      <c r="AP68" s="16" t="str">
        <f t="shared" si="97"/>
        <v/>
      </c>
      <c r="AV68">
        <v>62</v>
      </c>
      <c r="AW68" t="str">
        <f>IF(ISERROR(VLOOKUP($AV68,申込一覧表!$AB$5:$AH$167,2,0)),"",VLOOKUP($AV68,申込一覧表!$AB$5:$AH$167,2,0))</f>
        <v/>
      </c>
      <c r="AX68" t="str">
        <f>IF(ISERROR(VLOOKUP($AV68,申込一覧表!$AB$5:$AH$167,7,0)),"",VLOOKUP($AV68,申込一覧表!$AB$5:$AH$167,7,0))</f>
        <v/>
      </c>
      <c r="AY68" t="str">
        <f>IF(ISERROR(VLOOKUP($AV68,申込一覧表!$AB$5:$AI$167,8,0)),"",VLOOKUP($AV68,申込一覧表!$AB$5:$AI$167,8,0))</f>
        <v/>
      </c>
      <c r="AZ68" t="str">
        <f>IF(ISERROR(VLOOKUP($AV68,申込一覧表!$AB$5:$AH$167,5,0)),"",VLOOKUP($AV68,申込一覧表!$AB$5:$AH$167,5,0))</f>
        <v/>
      </c>
      <c r="BA68" t="str">
        <f>IF(ISERROR(VLOOKUP($AV68,申込一覧表!$AB$5:$AJ$167,9,0)),"",VLOOKUP($AV68,申込一覧表!$AB$5:$AJ$167,9,0))</f>
        <v/>
      </c>
      <c r="BB68">
        <f t="shared" si="98"/>
        <v>0</v>
      </c>
      <c r="BC68">
        <f t="shared" si="98"/>
        <v>0</v>
      </c>
      <c r="BD68">
        <f t="shared" si="98"/>
        <v>0</v>
      </c>
      <c r="BE68">
        <f t="shared" si="98"/>
        <v>0</v>
      </c>
      <c r="BF68">
        <f t="shared" si="98"/>
        <v>0</v>
      </c>
      <c r="BG68">
        <f t="shared" si="98"/>
        <v>0</v>
      </c>
      <c r="BH68">
        <f t="shared" si="98"/>
        <v>0</v>
      </c>
      <c r="BI68">
        <f t="shared" si="98"/>
        <v>0</v>
      </c>
      <c r="BJ68">
        <f t="shared" si="98"/>
        <v>0</v>
      </c>
      <c r="BK68">
        <f t="shared" si="98"/>
        <v>0</v>
      </c>
      <c r="BL68">
        <f t="shared" si="98"/>
        <v>0</v>
      </c>
      <c r="BM68">
        <f t="shared" si="98"/>
        <v>0</v>
      </c>
    </row>
    <row r="69" spans="1:65" ht="14.25" customHeight="1">
      <c r="A69" s="14" t="str">
        <f t="shared" si="66"/>
        <v/>
      </c>
      <c r="B69" s="14" t="str">
        <f t="shared" si="67"/>
        <v/>
      </c>
      <c r="C69" s="17" t="str">
        <f t="shared" si="68"/>
        <v/>
      </c>
      <c r="D69" s="63"/>
      <c r="E69" s="64"/>
      <c r="F69" s="63"/>
      <c r="G69" s="63"/>
      <c r="H69" s="63"/>
      <c r="I69" s="63"/>
      <c r="J69" s="27" t="str">
        <f t="shared" si="69"/>
        <v/>
      </c>
      <c r="K69" s="17" t="str">
        <f t="shared" si="70"/>
        <v/>
      </c>
      <c r="L69" s="17" t="str">
        <f t="shared" si="71"/>
        <v>999:99.99</v>
      </c>
      <c r="N69" s="16" t="str">
        <f t="shared" si="72"/>
        <v/>
      </c>
      <c r="O69" s="16" t="str">
        <f t="shared" si="46"/>
        <v/>
      </c>
      <c r="P69" s="16" t="str">
        <f t="shared" si="47"/>
        <v/>
      </c>
      <c r="Q69" s="16" t="str">
        <f t="shared" si="48"/>
        <v/>
      </c>
      <c r="R69" s="16">
        <f t="shared" si="73"/>
        <v>0</v>
      </c>
      <c r="S69" s="16">
        <f t="shared" si="74"/>
        <v>0</v>
      </c>
      <c r="T69" s="16">
        <f t="shared" si="75"/>
        <v>0</v>
      </c>
      <c r="U69" s="16">
        <f t="shared" si="76"/>
        <v>0</v>
      </c>
      <c r="V69" s="16">
        <f t="shared" si="77"/>
        <v>0</v>
      </c>
      <c r="W69" s="16">
        <f t="shared" si="78"/>
        <v>0</v>
      </c>
      <c r="X69" s="16">
        <f t="shared" si="79"/>
        <v>0</v>
      </c>
      <c r="Y69" s="16">
        <f t="shared" si="80"/>
        <v>0</v>
      </c>
      <c r="Z69" s="16">
        <f t="shared" si="81"/>
        <v>0</v>
      </c>
      <c r="AA69" s="16">
        <f t="shared" si="82"/>
        <v>0</v>
      </c>
      <c r="AB69" s="62" t="str">
        <f t="shared" si="83"/>
        <v/>
      </c>
      <c r="AC69" s="62" t="str">
        <f t="shared" si="84"/>
        <v/>
      </c>
      <c r="AD69" s="62" t="str">
        <f t="shared" si="85"/>
        <v/>
      </c>
      <c r="AE69" s="62" t="str">
        <f t="shared" si="86"/>
        <v/>
      </c>
      <c r="AF69" s="62">
        <f t="shared" si="87"/>
        <v>0</v>
      </c>
      <c r="AG69" s="62">
        <f t="shared" si="88"/>
        <v>0</v>
      </c>
      <c r="AH69" s="62">
        <f t="shared" si="89"/>
        <v>0</v>
      </c>
      <c r="AI69" s="62">
        <f t="shared" si="90"/>
        <v>0</v>
      </c>
      <c r="AJ69" s="62">
        <f t="shared" si="91"/>
        <v>0</v>
      </c>
      <c r="AK69" s="62" t="str">
        <f t="shared" si="92"/>
        <v/>
      </c>
      <c r="AL69" s="16">
        <f t="shared" si="93"/>
        <v>0</v>
      </c>
      <c r="AM69" s="16" t="str">
        <f t="shared" si="94"/>
        <v/>
      </c>
      <c r="AN69" s="16" t="str">
        <f t="shared" si="95"/>
        <v/>
      </c>
      <c r="AO69" s="16" t="str">
        <f t="shared" si="96"/>
        <v/>
      </c>
      <c r="AP69" s="16" t="str">
        <f t="shared" si="97"/>
        <v/>
      </c>
      <c r="AV69">
        <v>63</v>
      </c>
      <c r="AW69" t="str">
        <f>IF(ISERROR(VLOOKUP($AV69,申込一覧表!$AB$5:$AH$167,2,0)),"",VLOOKUP($AV69,申込一覧表!$AB$5:$AH$167,2,0))</f>
        <v/>
      </c>
      <c r="AX69" t="str">
        <f>IF(ISERROR(VLOOKUP($AV69,申込一覧表!$AB$5:$AH$167,7,0)),"",VLOOKUP($AV69,申込一覧表!$AB$5:$AH$167,7,0))</f>
        <v/>
      </c>
      <c r="AY69" t="str">
        <f>IF(ISERROR(VLOOKUP($AV69,申込一覧表!$AB$5:$AI$167,8,0)),"",VLOOKUP($AV69,申込一覧表!$AB$5:$AI$167,8,0))</f>
        <v/>
      </c>
      <c r="AZ69" t="str">
        <f>IF(ISERROR(VLOOKUP($AV69,申込一覧表!$AB$5:$AH$167,5,0)),"",VLOOKUP($AV69,申込一覧表!$AB$5:$AH$167,5,0))</f>
        <v/>
      </c>
      <c r="BA69" t="str">
        <f>IF(ISERROR(VLOOKUP($AV69,申込一覧表!$AB$5:$AJ$167,9,0)),"",VLOOKUP($AV69,申込一覧表!$AB$5:$AJ$167,9,0))</f>
        <v/>
      </c>
      <c r="BB69">
        <f t="shared" si="98"/>
        <v>0</v>
      </c>
      <c r="BC69">
        <f t="shared" si="98"/>
        <v>0</v>
      </c>
      <c r="BD69">
        <f t="shared" si="98"/>
        <v>0</v>
      </c>
      <c r="BE69">
        <f t="shared" si="98"/>
        <v>0</v>
      </c>
      <c r="BF69">
        <f t="shared" si="98"/>
        <v>0</v>
      </c>
      <c r="BG69">
        <f t="shared" si="98"/>
        <v>0</v>
      </c>
      <c r="BH69">
        <f t="shared" si="98"/>
        <v>0</v>
      </c>
      <c r="BI69">
        <f t="shared" si="98"/>
        <v>0</v>
      </c>
      <c r="BJ69">
        <f t="shared" si="98"/>
        <v>0</v>
      </c>
      <c r="BK69">
        <f t="shared" si="98"/>
        <v>0</v>
      </c>
      <c r="BL69">
        <f t="shared" si="98"/>
        <v>0</v>
      </c>
      <c r="BM69">
        <f t="shared" si="98"/>
        <v>0</v>
      </c>
    </row>
    <row r="70" spans="1:65" ht="14.25" customHeight="1">
      <c r="A70" s="14" t="str">
        <f t="shared" si="66"/>
        <v/>
      </c>
      <c r="B70" s="14" t="str">
        <f t="shared" si="67"/>
        <v/>
      </c>
      <c r="C70" s="17" t="str">
        <f t="shared" si="68"/>
        <v/>
      </c>
      <c r="D70" s="63"/>
      <c r="E70" s="64"/>
      <c r="F70" s="63"/>
      <c r="G70" s="63"/>
      <c r="H70" s="63"/>
      <c r="I70" s="63"/>
      <c r="J70" s="27" t="str">
        <f t="shared" si="69"/>
        <v/>
      </c>
      <c r="K70" s="17" t="str">
        <f t="shared" si="70"/>
        <v/>
      </c>
      <c r="L70" s="17" t="str">
        <f t="shared" si="71"/>
        <v>999:99.99</v>
      </c>
      <c r="N70" s="16" t="str">
        <f t="shared" si="72"/>
        <v/>
      </c>
      <c r="O70" s="16" t="str">
        <f t="shared" si="46"/>
        <v/>
      </c>
      <c r="P70" s="16" t="str">
        <f t="shared" si="47"/>
        <v/>
      </c>
      <c r="Q70" s="16" t="str">
        <f t="shared" si="48"/>
        <v/>
      </c>
      <c r="R70" s="16">
        <f t="shared" si="73"/>
        <v>0</v>
      </c>
      <c r="S70" s="16">
        <f t="shared" si="74"/>
        <v>0</v>
      </c>
      <c r="T70" s="16">
        <f t="shared" si="75"/>
        <v>0</v>
      </c>
      <c r="U70" s="16">
        <f t="shared" si="76"/>
        <v>0</v>
      </c>
      <c r="V70" s="16">
        <f t="shared" si="77"/>
        <v>0</v>
      </c>
      <c r="W70" s="16">
        <f t="shared" si="78"/>
        <v>0</v>
      </c>
      <c r="X70" s="16">
        <f t="shared" si="79"/>
        <v>0</v>
      </c>
      <c r="Y70" s="16">
        <f t="shared" si="80"/>
        <v>0</v>
      </c>
      <c r="Z70" s="16">
        <f t="shared" si="81"/>
        <v>0</v>
      </c>
      <c r="AA70" s="16">
        <f t="shared" si="82"/>
        <v>0</v>
      </c>
      <c r="AB70" s="62" t="str">
        <f t="shared" si="83"/>
        <v/>
      </c>
      <c r="AC70" s="62" t="str">
        <f t="shared" si="84"/>
        <v/>
      </c>
      <c r="AD70" s="62" t="str">
        <f t="shared" si="85"/>
        <v/>
      </c>
      <c r="AE70" s="62" t="str">
        <f t="shared" si="86"/>
        <v/>
      </c>
      <c r="AF70" s="62">
        <f t="shared" si="87"/>
        <v>0</v>
      </c>
      <c r="AG70" s="62">
        <f t="shared" si="88"/>
        <v>0</v>
      </c>
      <c r="AH70" s="62">
        <f t="shared" si="89"/>
        <v>0</v>
      </c>
      <c r="AI70" s="62">
        <f t="shared" si="90"/>
        <v>0</v>
      </c>
      <c r="AJ70" s="62">
        <f t="shared" si="91"/>
        <v>0</v>
      </c>
      <c r="AK70" s="62" t="str">
        <f t="shared" si="92"/>
        <v/>
      </c>
      <c r="AL70" s="16">
        <f t="shared" si="93"/>
        <v>0</v>
      </c>
      <c r="AM70" s="16" t="str">
        <f t="shared" si="94"/>
        <v/>
      </c>
      <c r="AN70" s="16" t="str">
        <f t="shared" si="95"/>
        <v/>
      </c>
      <c r="AO70" s="16" t="str">
        <f t="shared" si="96"/>
        <v/>
      </c>
      <c r="AP70" s="16" t="str">
        <f t="shared" si="97"/>
        <v/>
      </c>
      <c r="AV70">
        <v>64</v>
      </c>
      <c r="AW70" t="str">
        <f>IF(ISERROR(VLOOKUP($AV70,申込一覧表!$AB$5:$AH$167,2,0)),"",VLOOKUP($AV70,申込一覧表!$AB$5:$AH$167,2,0))</f>
        <v/>
      </c>
      <c r="AX70" t="str">
        <f>IF(ISERROR(VLOOKUP($AV70,申込一覧表!$AB$5:$AH$167,7,0)),"",VLOOKUP($AV70,申込一覧表!$AB$5:$AH$167,7,0))</f>
        <v/>
      </c>
      <c r="AY70" t="str">
        <f>IF(ISERROR(VLOOKUP($AV70,申込一覧表!$AB$5:$AI$167,8,0)),"",VLOOKUP($AV70,申込一覧表!$AB$5:$AI$167,8,0))</f>
        <v/>
      </c>
      <c r="AZ70" t="str">
        <f>IF(ISERROR(VLOOKUP($AV70,申込一覧表!$AB$5:$AH$167,5,0)),"",VLOOKUP($AV70,申込一覧表!$AB$5:$AH$167,5,0))</f>
        <v/>
      </c>
      <c r="BA70" t="str">
        <f>IF(ISERROR(VLOOKUP($AV70,申込一覧表!$AB$5:$AJ$167,9,0)),"",VLOOKUP($AV70,申込一覧表!$AB$5:$AJ$167,9,0))</f>
        <v/>
      </c>
      <c r="BB70">
        <f t="shared" si="98"/>
        <v>0</v>
      </c>
      <c r="BC70">
        <f t="shared" si="98"/>
        <v>0</v>
      </c>
      <c r="BD70">
        <f t="shared" si="98"/>
        <v>0</v>
      </c>
      <c r="BE70">
        <f t="shared" si="98"/>
        <v>0</v>
      </c>
      <c r="BF70">
        <f t="shared" si="98"/>
        <v>0</v>
      </c>
      <c r="BG70">
        <f t="shared" si="98"/>
        <v>0</v>
      </c>
      <c r="BH70">
        <f t="shared" si="98"/>
        <v>0</v>
      </c>
      <c r="BI70">
        <f t="shared" si="98"/>
        <v>0</v>
      </c>
      <c r="BJ70">
        <f t="shared" si="98"/>
        <v>0</v>
      </c>
      <c r="BK70">
        <f t="shared" si="98"/>
        <v>0</v>
      </c>
      <c r="BL70">
        <f t="shared" si="98"/>
        <v>0</v>
      </c>
      <c r="BM70">
        <f t="shared" si="98"/>
        <v>0</v>
      </c>
    </row>
    <row r="71" spans="1:65" ht="14.25" customHeight="1">
      <c r="A71" s="14" t="str">
        <f t="shared" si="66"/>
        <v/>
      </c>
      <c r="B71" s="14" t="str">
        <f t="shared" si="67"/>
        <v/>
      </c>
      <c r="C71" s="17" t="str">
        <f t="shared" si="68"/>
        <v/>
      </c>
      <c r="D71" s="63"/>
      <c r="E71" s="64"/>
      <c r="F71" s="63"/>
      <c r="G71" s="63"/>
      <c r="H71" s="63"/>
      <c r="I71" s="63"/>
      <c r="J71" s="27" t="str">
        <f t="shared" si="69"/>
        <v/>
      </c>
      <c r="K71" s="17" t="str">
        <f t="shared" si="70"/>
        <v/>
      </c>
      <c r="L71" s="17" t="str">
        <f t="shared" si="71"/>
        <v>999:99.99</v>
      </c>
      <c r="N71" s="16" t="str">
        <f t="shared" si="72"/>
        <v/>
      </c>
      <c r="O71" s="16" t="str">
        <f t="shared" si="46"/>
        <v/>
      </c>
      <c r="P71" s="16" t="str">
        <f t="shared" si="47"/>
        <v/>
      </c>
      <c r="Q71" s="16" t="str">
        <f t="shared" si="48"/>
        <v/>
      </c>
      <c r="R71" s="16">
        <f t="shared" si="73"/>
        <v>0</v>
      </c>
      <c r="S71" s="16">
        <f t="shared" si="74"/>
        <v>0</v>
      </c>
      <c r="T71" s="16">
        <f t="shared" si="75"/>
        <v>0</v>
      </c>
      <c r="U71" s="16">
        <f t="shared" si="76"/>
        <v>0</v>
      </c>
      <c r="V71" s="16">
        <f t="shared" si="77"/>
        <v>0</v>
      </c>
      <c r="W71" s="16">
        <f t="shared" si="78"/>
        <v>0</v>
      </c>
      <c r="X71" s="16">
        <f t="shared" si="79"/>
        <v>0</v>
      </c>
      <c r="Y71" s="16">
        <f t="shared" si="80"/>
        <v>0</v>
      </c>
      <c r="Z71" s="16">
        <f t="shared" si="81"/>
        <v>0</v>
      </c>
      <c r="AA71" s="16">
        <f t="shared" si="82"/>
        <v>0</v>
      </c>
      <c r="AB71" s="62" t="str">
        <f t="shared" si="83"/>
        <v/>
      </c>
      <c r="AC71" s="62" t="str">
        <f t="shared" si="84"/>
        <v/>
      </c>
      <c r="AD71" s="62" t="str">
        <f t="shared" si="85"/>
        <v/>
      </c>
      <c r="AE71" s="62" t="str">
        <f t="shared" si="86"/>
        <v/>
      </c>
      <c r="AF71" s="62">
        <f t="shared" si="87"/>
        <v>0</v>
      </c>
      <c r="AG71" s="62">
        <f t="shared" si="88"/>
        <v>0</v>
      </c>
      <c r="AH71" s="62">
        <f t="shared" si="89"/>
        <v>0</v>
      </c>
      <c r="AI71" s="62">
        <f t="shared" si="90"/>
        <v>0</v>
      </c>
      <c r="AJ71" s="62">
        <f t="shared" si="91"/>
        <v>0</v>
      </c>
      <c r="AK71" s="62" t="str">
        <f t="shared" si="92"/>
        <v/>
      </c>
      <c r="AL71" s="16">
        <f t="shared" si="93"/>
        <v>0</v>
      </c>
      <c r="AM71" s="16" t="str">
        <f t="shared" si="94"/>
        <v/>
      </c>
      <c r="AN71" s="16" t="str">
        <f t="shared" si="95"/>
        <v/>
      </c>
      <c r="AO71" s="16" t="str">
        <f t="shared" si="96"/>
        <v/>
      </c>
      <c r="AP71" s="16" t="str">
        <f t="shared" si="97"/>
        <v/>
      </c>
      <c r="AV71">
        <v>65</v>
      </c>
      <c r="AW71" t="str">
        <f>IF(ISERROR(VLOOKUP($AV71,申込一覧表!$AB$5:$AH$167,2,0)),"",VLOOKUP($AV71,申込一覧表!$AB$5:$AH$167,2,0))</f>
        <v/>
      </c>
      <c r="AX71" t="str">
        <f>IF(ISERROR(VLOOKUP($AV71,申込一覧表!$AB$5:$AH$167,7,0)),"",VLOOKUP($AV71,申込一覧表!$AB$5:$AH$167,7,0))</f>
        <v/>
      </c>
      <c r="AY71" t="str">
        <f>IF(ISERROR(VLOOKUP($AV71,申込一覧表!$AB$5:$AI$167,8,0)),"",VLOOKUP($AV71,申込一覧表!$AB$5:$AI$167,8,0))</f>
        <v/>
      </c>
      <c r="AZ71" t="str">
        <f>IF(ISERROR(VLOOKUP($AV71,申込一覧表!$AB$5:$AH$167,5,0)),"",VLOOKUP($AV71,申込一覧表!$AB$5:$AH$167,5,0))</f>
        <v/>
      </c>
      <c r="BA71" t="str">
        <f>IF(ISERROR(VLOOKUP($AV71,申込一覧表!$AB$5:$AJ$167,9,0)),"",VLOOKUP($AV71,申込一覧表!$AB$5:$AJ$167,9,0))</f>
        <v/>
      </c>
      <c r="BB71">
        <f t="shared" si="98"/>
        <v>0</v>
      </c>
      <c r="BC71">
        <f t="shared" si="98"/>
        <v>0</v>
      </c>
      <c r="BD71">
        <f t="shared" si="98"/>
        <v>0</v>
      </c>
      <c r="BE71">
        <f t="shared" si="98"/>
        <v>0</v>
      </c>
      <c r="BF71">
        <f t="shared" si="98"/>
        <v>0</v>
      </c>
      <c r="BG71">
        <f t="shared" si="98"/>
        <v>0</v>
      </c>
      <c r="BH71">
        <f t="shared" si="98"/>
        <v>0</v>
      </c>
      <c r="BI71">
        <f t="shared" si="98"/>
        <v>0</v>
      </c>
      <c r="BJ71">
        <f t="shared" si="98"/>
        <v>0</v>
      </c>
      <c r="BK71">
        <f t="shared" si="98"/>
        <v>0</v>
      </c>
      <c r="BL71">
        <f t="shared" si="98"/>
        <v>0</v>
      </c>
      <c r="BM71">
        <f t="shared" si="98"/>
        <v>0</v>
      </c>
    </row>
    <row r="72" spans="1:65" ht="14.25" customHeight="1">
      <c r="A72" s="14" t="str">
        <f t="shared" si="66"/>
        <v/>
      </c>
      <c r="B72" s="14" t="str">
        <f t="shared" si="67"/>
        <v/>
      </c>
      <c r="C72" s="17" t="str">
        <f t="shared" si="68"/>
        <v/>
      </c>
      <c r="D72" s="63"/>
      <c r="E72" s="64"/>
      <c r="F72" s="63"/>
      <c r="G72" s="63"/>
      <c r="H72" s="63"/>
      <c r="I72" s="63"/>
      <c r="J72" s="27" t="str">
        <f t="shared" si="69"/>
        <v/>
      </c>
      <c r="K72" s="17" t="str">
        <f t="shared" si="70"/>
        <v/>
      </c>
      <c r="L72" s="17" t="str">
        <f t="shared" si="71"/>
        <v>999:99.99</v>
      </c>
      <c r="N72" s="16" t="str">
        <f t="shared" si="72"/>
        <v/>
      </c>
      <c r="O72" s="16" t="str">
        <f t="shared" si="46"/>
        <v/>
      </c>
      <c r="P72" s="16" t="str">
        <f t="shared" si="47"/>
        <v/>
      </c>
      <c r="Q72" s="16" t="str">
        <f t="shared" si="48"/>
        <v/>
      </c>
      <c r="R72" s="16">
        <f t="shared" si="73"/>
        <v>0</v>
      </c>
      <c r="S72" s="16">
        <f t="shared" si="74"/>
        <v>0</v>
      </c>
      <c r="T72" s="16">
        <f t="shared" si="75"/>
        <v>0</v>
      </c>
      <c r="U72" s="16">
        <f t="shared" si="76"/>
        <v>0</v>
      </c>
      <c r="V72" s="16">
        <f t="shared" si="77"/>
        <v>0</v>
      </c>
      <c r="W72" s="16">
        <f t="shared" si="78"/>
        <v>0</v>
      </c>
      <c r="X72" s="16">
        <f t="shared" si="79"/>
        <v>0</v>
      </c>
      <c r="Y72" s="16">
        <f t="shared" si="80"/>
        <v>0</v>
      </c>
      <c r="Z72" s="16">
        <f t="shared" si="81"/>
        <v>0</v>
      </c>
      <c r="AA72" s="16">
        <f t="shared" si="82"/>
        <v>0</v>
      </c>
      <c r="AB72" s="62" t="str">
        <f t="shared" si="83"/>
        <v/>
      </c>
      <c r="AC72" s="62" t="str">
        <f t="shared" si="84"/>
        <v/>
      </c>
      <c r="AD72" s="62" t="str">
        <f t="shared" si="85"/>
        <v/>
      </c>
      <c r="AE72" s="62" t="str">
        <f t="shared" si="86"/>
        <v/>
      </c>
      <c r="AF72" s="62">
        <f t="shared" si="87"/>
        <v>0</v>
      </c>
      <c r="AG72" s="62">
        <f t="shared" si="88"/>
        <v>0</v>
      </c>
      <c r="AH72" s="62">
        <f t="shared" si="89"/>
        <v>0</v>
      </c>
      <c r="AI72" s="62">
        <f t="shared" si="90"/>
        <v>0</v>
      </c>
      <c r="AJ72" s="62">
        <f t="shared" si="91"/>
        <v>0</v>
      </c>
      <c r="AK72" s="62" t="str">
        <f t="shared" si="92"/>
        <v/>
      </c>
      <c r="AL72" s="16">
        <f t="shared" si="93"/>
        <v>0</v>
      </c>
      <c r="AM72" s="16" t="str">
        <f t="shared" si="94"/>
        <v/>
      </c>
      <c r="AN72" s="16" t="str">
        <f t="shared" si="95"/>
        <v/>
      </c>
      <c r="AO72" s="16" t="str">
        <f t="shared" si="96"/>
        <v/>
      </c>
      <c r="AP72" s="16" t="str">
        <f t="shared" si="97"/>
        <v/>
      </c>
      <c r="AV72">
        <v>66</v>
      </c>
      <c r="AW72" t="str">
        <f>IF(ISERROR(VLOOKUP($AV72,申込一覧表!$AB$5:$AH$167,2,0)),"",VLOOKUP($AV72,申込一覧表!$AB$5:$AH$167,2,0))</f>
        <v/>
      </c>
      <c r="AX72" t="str">
        <f>IF(ISERROR(VLOOKUP($AV72,申込一覧表!$AB$5:$AH$167,7,0)),"",VLOOKUP($AV72,申込一覧表!$AB$5:$AH$167,7,0))</f>
        <v/>
      </c>
      <c r="AY72" t="str">
        <f>IF(ISERROR(VLOOKUP($AV72,申込一覧表!$AB$5:$AI$167,8,0)),"",VLOOKUP($AV72,申込一覧表!$AB$5:$AI$167,8,0))</f>
        <v/>
      </c>
      <c r="AZ72" t="str">
        <f>IF(ISERROR(VLOOKUP($AV72,申込一覧表!$AB$5:$AH$167,5,0)),"",VLOOKUP($AV72,申込一覧表!$AB$5:$AH$167,5,0))</f>
        <v/>
      </c>
      <c r="BA72" t="str">
        <f>IF(ISERROR(VLOOKUP($AV72,申込一覧表!$AB$5:$AJ$167,9,0)),"",VLOOKUP($AV72,申込一覧表!$AB$5:$AJ$167,9,0))</f>
        <v/>
      </c>
      <c r="BB72">
        <f t="shared" si="98"/>
        <v>0</v>
      </c>
      <c r="BC72">
        <f t="shared" si="98"/>
        <v>0</v>
      </c>
      <c r="BD72">
        <f t="shared" si="98"/>
        <v>0</v>
      </c>
      <c r="BE72">
        <f t="shared" si="98"/>
        <v>0</v>
      </c>
      <c r="BF72">
        <f t="shared" si="98"/>
        <v>0</v>
      </c>
      <c r="BG72">
        <f t="shared" si="98"/>
        <v>0</v>
      </c>
      <c r="BH72">
        <f t="shared" si="98"/>
        <v>0</v>
      </c>
      <c r="BI72">
        <f t="shared" si="98"/>
        <v>0</v>
      </c>
      <c r="BJ72">
        <f t="shared" si="98"/>
        <v>0</v>
      </c>
      <c r="BK72">
        <f t="shared" si="98"/>
        <v>0</v>
      </c>
      <c r="BL72">
        <f t="shared" si="98"/>
        <v>0</v>
      </c>
      <c r="BM72">
        <f t="shared" si="98"/>
        <v>0</v>
      </c>
    </row>
    <row r="73" spans="1:65" ht="14.25" customHeight="1">
      <c r="A73" s="14" t="str">
        <f t="shared" si="66"/>
        <v/>
      </c>
      <c r="B73" s="14" t="str">
        <f t="shared" si="67"/>
        <v/>
      </c>
      <c r="C73" s="17" t="str">
        <f t="shared" si="68"/>
        <v/>
      </c>
      <c r="D73" s="63"/>
      <c r="E73" s="64"/>
      <c r="F73" s="63"/>
      <c r="G73" s="63"/>
      <c r="H73" s="63"/>
      <c r="I73" s="63"/>
      <c r="J73" s="27" t="str">
        <f t="shared" si="69"/>
        <v/>
      </c>
      <c r="K73" s="17" t="str">
        <f t="shared" si="70"/>
        <v/>
      </c>
      <c r="L73" s="17" t="str">
        <f t="shared" si="71"/>
        <v>999:99.99</v>
      </c>
      <c r="N73" s="16" t="str">
        <f t="shared" si="72"/>
        <v/>
      </c>
      <c r="O73" s="16" t="str">
        <f t="shared" si="46"/>
        <v/>
      </c>
      <c r="P73" s="16" t="str">
        <f t="shared" si="47"/>
        <v/>
      </c>
      <c r="Q73" s="16" t="str">
        <f t="shared" si="48"/>
        <v/>
      </c>
      <c r="R73" s="16">
        <f t="shared" si="73"/>
        <v>0</v>
      </c>
      <c r="S73" s="16">
        <f t="shared" si="74"/>
        <v>0</v>
      </c>
      <c r="T73" s="16">
        <f t="shared" si="75"/>
        <v>0</v>
      </c>
      <c r="U73" s="16">
        <f t="shared" si="76"/>
        <v>0</v>
      </c>
      <c r="V73" s="16">
        <f t="shared" si="77"/>
        <v>0</v>
      </c>
      <c r="W73" s="16">
        <f t="shared" si="78"/>
        <v>0</v>
      </c>
      <c r="X73" s="16">
        <f t="shared" si="79"/>
        <v>0</v>
      </c>
      <c r="Y73" s="16">
        <f t="shared" si="80"/>
        <v>0</v>
      </c>
      <c r="Z73" s="16">
        <f t="shared" si="81"/>
        <v>0</v>
      </c>
      <c r="AA73" s="16">
        <f t="shared" si="82"/>
        <v>0</v>
      </c>
      <c r="AB73" s="62" t="str">
        <f t="shared" si="83"/>
        <v/>
      </c>
      <c r="AC73" s="62" t="str">
        <f t="shared" si="84"/>
        <v/>
      </c>
      <c r="AD73" s="62" t="str">
        <f t="shared" si="85"/>
        <v/>
      </c>
      <c r="AE73" s="62" t="str">
        <f t="shared" si="86"/>
        <v/>
      </c>
      <c r="AF73" s="62">
        <f t="shared" si="87"/>
        <v>0</v>
      </c>
      <c r="AG73" s="62">
        <f t="shared" si="88"/>
        <v>0</v>
      </c>
      <c r="AH73" s="62">
        <f t="shared" si="89"/>
        <v>0</v>
      </c>
      <c r="AI73" s="62">
        <f t="shared" si="90"/>
        <v>0</v>
      </c>
      <c r="AJ73" s="62">
        <f t="shared" si="91"/>
        <v>0</v>
      </c>
      <c r="AK73" s="62" t="str">
        <f t="shared" si="92"/>
        <v/>
      </c>
      <c r="AL73" s="16">
        <f t="shared" si="93"/>
        <v>0</v>
      </c>
      <c r="AM73" s="16" t="str">
        <f t="shared" si="94"/>
        <v/>
      </c>
      <c r="AN73" s="16" t="str">
        <f t="shared" si="95"/>
        <v/>
      </c>
      <c r="AO73" s="16" t="str">
        <f t="shared" si="96"/>
        <v/>
      </c>
      <c r="AP73" s="16" t="str">
        <f t="shared" si="97"/>
        <v/>
      </c>
      <c r="AV73">
        <v>67</v>
      </c>
      <c r="AW73" t="str">
        <f>IF(ISERROR(VLOOKUP($AV73,申込一覧表!$AB$5:$AH$167,2,0)),"",VLOOKUP($AV73,申込一覧表!$AB$5:$AH$167,2,0))</f>
        <v/>
      </c>
      <c r="AX73" t="str">
        <f>IF(ISERROR(VLOOKUP($AV73,申込一覧表!$AB$5:$AH$167,7,0)),"",VLOOKUP($AV73,申込一覧表!$AB$5:$AH$167,7,0))</f>
        <v/>
      </c>
      <c r="AY73" t="str">
        <f>IF(ISERROR(VLOOKUP($AV73,申込一覧表!$AB$5:$AI$167,8,0)),"",VLOOKUP($AV73,申込一覧表!$AB$5:$AI$167,8,0))</f>
        <v/>
      </c>
      <c r="AZ73" t="str">
        <f>IF(ISERROR(VLOOKUP($AV73,申込一覧表!$AB$5:$AH$167,5,0)),"",VLOOKUP($AV73,申込一覧表!$AB$5:$AH$167,5,0))</f>
        <v/>
      </c>
      <c r="BA73" t="str">
        <f>IF(ISERROR(VLOOKUP($AV73,申込一覧表!$AB$5:$AJ$167,9,0)),"",VLOOKUP($AV73,申込一覧表!$AB$5:$AJ$167,9,0))</f>
        <v/>
      </c>
      <c r="BB73">
        <f t="shared" si="98"/>
        <v>0</v>
      </c>
      <c r="BC73">
        <f t="shared" si="98"/>
        <v>0</v>
      </c>
      <c r="BD73">
        <f t="shared" si="98"/>
        <v>0</v>
      </c>
      <c r="BE73">
        <f t="shared" si="98"/>
        <v>0</v>
      </c>
      <c r="BF73">
        <f t="shared" si="98"/>
        <v>0</v>
      </c>
      <c r="BG73">
        <f t="shared" si="98"/>
        <v>0</v>
      </c>
      <c r="BH73">
        <f t="shared" si="98"/>
        <v>0</v>
      </c>
      <c r="BI73">
        <f t="shared" si="98"/>
        <v>0</v>
      </c>
      <c r="BJ73">
        <f t="shared" si="98"/>
        <v>0</v>
      </c>
      <c r="BK73">
        <f t="shared" si="98"/>
        <v>0</v>
      </c>
      <c r="BL73">
        <f t="shared" si="98"/>
        <v>0</v>
      </c>
      <c r="BM73">
        <f t="shared" si="98"/>
        <v>0</v>
      </c>
    </row>
    <row r="74" spans="1:65" ht="14.25" customHeight="1">
      <c r="A74" s="14" t="str">
        <f t="shared" si="66"/>
        <v/>
      </c>
      <c r="B74" s="14" t="str">
        <f t="shared" si="67"/>
        <v/>
      </c>
      <c r="C74" s="17" t="str">
        <f t="shared" si="68"/>
        <v/>
      </c>
      <c r="D74" s="63"/>
      <c r="E74" s="64"/>
      <c r="F74" s="63"/>
      <c r="G74" s="63"/>
      <c r="H74" s="63"/>
      <c r="I74" s="63"/>
      <c r="J74" s="27" t="str">
        <f t="shared" si="69"/>
        <v/>
      </c>
      <c r="K74" s="17" t="str">
        <f t="shared" si="70"/>
        <v/>
      </c>
      <c r="L74" s="17" t="str">
        <f t="shared" si="71"/>
        <v>999:99.99</v>
      </c>
      <c r="N74" s="16" t="str">
        <f t="shared" si="72"/>
        <v/>
      </c>
      <c r="O74" s="16" t="str">
        <f t="shared" si="46"/>
        <v/>
      </c>
      <c r="P74" s="16" t="str">
        <f t="shared" si="47"/>
        <v/>
      </c>
      <c r="Q74" s="16" t="str">
        <f t="shared" si="48"/>
        <v/>
      </c>
      <c r="R74" s="16">
        <f t="shared" si="73"/>
        <v>0</v>
      </c>
      <c r="S74" s="16">
        <f t="shared" si="74"/>
        <v>0</v>
      </c>
      <c r="T74" s="16">
        <f t="shared" si="75"/>
        <v>0</v>
      </c>
      <c r="U74" s="16">
        <f t="shared" si="76"/>
        <v>0</v>
      </c>
      <c r="V74" s="16">
        <f t="shared" si="77"/>
        <v>0</v>
      </c>
      <c r="W74" s="16">
        <f t="shared" si="78"/>
        <v>0</v>
      </c>
      <c r="X74" s="16">
        <f t="shared" si="79"/>
        <v>0</v>
      </c>
      <c r="Y74" s="16">
        <f t="shared" si="80"/>
        <v>0</v>
      </c>
      <c r="Z74" s="16">
        <f t="shared" si="81"/>
        <v>0</v>
      </c>
      <c r="AA74" s="16">
        <f t="shared" si="82"/>
        <v>0</v>
      </c>
      <c r="AB74" s="62" t="str">
        <f t="shared" si="83"/>
        <v/>
      </c>
      <c r="AC74" s="62" t="str">
        <f t="shared" si="84"/>
        <v/>
      </c>
      <c r="AD74" s="62" t="str">
        <f t="shared" si="85"/>
        <v/>
      </c>
      <c r="AE74" s="62" t="str">
        <f t="shared" si="86"/>
        <v/>
      </c>
      <c r="AF74" s="62">
        <f t="shared" si="87"/>
        <v>0</v>
      </c>
      <c r="AG74" s="62">
        <f t="shared" si="88"/>
        <v>0</v>
      </c>
      <c r="AH74" s="62">
        <f t="shared" si="89"/>
        <v>0</v>
      </c>
      <c r="AI74" s="62">
        <f t="shared" si="90"/>
        <v>0</v>
      </c>
      <c r="AJ74" s="62">
        <f t="shared" si="91"/>
        <v>0</v>
      </c>
      <c r="AK74" s="62" t="str">
        <f t="shared" si="92"/>
        <v/>
      </c>
      <c r="AL74" s="16">
        <f t="shared" si="93"/>
        <v>0</v>
      </c>
      <c r="AM74" s="16" t="str">
        <f t="shared" si="94"/>
        <v/>
      </c>
      <c r="AN74" s="16" t="str">
        <f t="shared" si="95"/>
        <v/>
      </c>
      <c r="AO74" s="16" t="str">
        <f t="shared" si="96"/>
        <v/>
      </c>
      <c r="AP74" s="16" t="str">
        <f t="shared" si="97"/>
        <v/>
      </c>
      <c r="AV74">
        <v>68</v>
      </c>
      <c r="AW74" t="str">
        <f>IF(ISERROR(VLOOKUP($AV74,申込一覧表!$AB$5:$AH$167,2,0)),"",VLOOKUP($AV74,申込一覧表!$AB$5:$AH$167,2,0))</f>
        <v/>
      </c>
      <c r="AX74" t="str">
        <f>IF(ISERROR(VLOOKUP($AV74,申込一覧表!$AB$5:$AH$167,7,0)),"",VLOOKUP($AV74,申込一覧表!$AB$5:$AH$167,7,0))</f>
        <v/>
      </c>
      <c r="AY74" t="str">
        <f>IF(ISERROR(VLOOKUP($AV74,申込一覧表!$AB$5:$AI$167,8,0)),"",VLOOKUP($AV74,申込一覧表!$AB$5:$AI$167,8,0))</f>
        <v/>
      </c>
      <c r="AZ74" t="str">
        <f>IF(ISERROR(VLOOKUP($AV74,申込一覧表!$AB$5:$AH$167,5,0)),"",VLOOKUP($AV74,申込一覧表!$AB$5:$AH$167,5,0))</f>
        <v/>
      </c>
      <c r="BA74" t="str">
        <f>IF(ISERROR(VLOOKUP($AV74,申込一覧表!$AB$5:$AJ$167,9,0)),"",VLOOKUP($AV74,申込一覧表!$AB$5:$AJ$167,9,0))</f>
        <v/>
      </c>
      <c r="BB74">
        <f t="shared" si="98"/>
        <v>0</v>
      </c>
      <c r="BC74">
        <f t="shared" si="98"/>
        <v>0</v>
      </c>
      <c r="BD74">
        <f t="shared" si="98"/>
        <v>0</v>
      </c>
      <c r="BE74">
        <f t="shared" si="98"/>
        <v>0</v>
      </c>
      <c r="BF74">
        <f t="shared" si="98"/>
        <v>0</v>
      </c>
      <c r="BG74">
        <f t="shared" si="98"/>
        <v>0</v>
      </c>
      <c r="BH74">
        <f t="shared" si="98"/>
        <v>0</v>
      </c>
      <c r="BI74">
        <f t="shared" si="98"/>
        <v>0</v>
      </c>
      <c r="BJ74">
        <f t="shared" si="98"/>
        <v>0</v>
      </c>
      <c r="BK74">
        <f t="shared" si="98"/>
        <v>0</v>
      </c>
      <c r="BL74">
        <f t="shared" si="98"/>
        <v>0</v>
      </c>
      <c r="BM74">
        <f t="shared" si="98"/>
        <v>0</v>
      </c>
    </row>
    <row r="75" spans="1:65" ht="14.25" customHeight="1">
      <c r="A75" s="14" t="str">
        <f t="shared" si="66"/>
        <v/>
      </c>
      <c r="B75" s="14" t="str">
        <f t="shared" si="67"/>
        <v/>
      </c>
      <c r="C75" s="17" t="str">
        <f t="shared" si="68"/>
        <v/>
      </c>
      <c r="D75" s="63"/>
      <c r="E75" s="64"/>
      <c r="F75" s="63"/>
      <c r="G75" s="63"/>
      <c r="H75" s="63"/>
      <c r="I75" s="63"/>
      <c r="J75" s="27" t="str">
        <f t="shared" si="69"/>
        <v/>
      </c>
      <c r="K75" s="17" t="str">
        <f t="shared" si="70"/>
        <v/>
      </c>
      <c r="L75" s="17" t="str">
        <f t="shared" si="71"/>
        <v>999:99.99</v>
      </c>
      <c r="N75" s="16" t="str">
        <f t="shared" si="72"/>
        <v/>
      </c>
      <c r="O75" s="16" t="str">
        <f t="shared" si="46"/>
        <v/>
      </c>
      <c r="P75" s="16" t="str">
        <f t="shared" si="47"/>
        <v/>
      </c>
      <c r="Q75" s="16" t="str">
        <f t="shared" si="48"/>
        <v/>
      </c>
      <c r="R75" s="16">
        <f t="shared" si="73"/>
        <v>0</v>
      </c>
      <c r="S75" s="16">
        <f t="shared" si="74"/>
        <v>0</v>
      </c>
      <c r="T75" s="16">
        <f t="shared" si="75"/>
        <v>0</v>
      </c>
      <c r="U75" s="16">
        <f t="shared" si="76"/>
        <v>0</v>
      </c>
      <c r="V75" s="16">
        <f t="shared" si="77"/>
        <v>0</v>
      </c>
      <c r="W75" s="16">
        <f t="shared" si="78"/>
        <v>0</v>
      </c>
      <c r="X75" s="16">
        <f t="shared" si="79"/>
        <v>0</v>
      </c>
      <c r="Y75" s="16">
        <f t="shared" si="80"/>
        <v>0</v>
      </c>
      <c r="Z75" s="16">
        <f t="shared" si="81"/>
        <v>0</v>
      </c>
      <c r="AA75" s="16">
        <f t="shared" si="82"/>
        <v>0</v>
      </c>
      <c r="AB75" s="62" t="str">
        <f t="shared" si="83"/>
        <v/>
      </c>
      <c r="AC75" s="62" t="str">
        <f t="shared" si="84"/>
        <v/>
      </c>
      <c r="AD75" s="62" t="str">
        <f t="shared" si="85"/>
        <v/>
      </c>
      <c r="AE75" s="62" t="str">
        <f t="shared" si="86"/>
        <v/>
      </c>
      <c r="AF75" s="62">
        <f t="shared" si="87"/>
        <v>0</v>
      </c>
      <c r="AG75" s="62">
        <f t="shared" si="88"/>
        <v>0</v>
      </c>
      <c r="AH75" s="62">
        <f t="shared" si="89"/>
        <v>0</v>
      </c>
      <c r="AI75" s="62">
        <f t="shared" si="90"/>
        <v>0</v>
      </c>
      <c r="AJ75" s="62">
        <f t="shared" si="91"/>
        <v>0</v>
      </c>
      <c r="AK75" s="62" t="str">
        <f t="shared" si="92"/>
        <v/>
      </c>
      <c r="AL75" s="16">
        <f t="shared" si="93"/>
        <v>0</v>
      </c>
      <c r="AM75" s="16" t="str">
        <f t="shared" si="94"/>
        <v/>
      </c>
      <c r="AN75" s="16" t="str">
        <f t="shared" si="95"/>
        <v/>
      </c>
      <c r="AO75" s="16" t="str">
        <f t="shared" si="96"/>
        <v/>
      </c>
      <c r="AP75" s="16" t="str">
        <f t="shared" si="97"/>
        <v/>
      </c>
      <c r="AV75">
        <v>69</v>
      </c>
      <c r="AW75" t="str">
        <f>IF(ISERROR(VLOOKUP($AV75,申込一覧表!$AB$5:$AH$167,2,0)),"",VLOOKUP($AV75,申込一覧表!$AB$5:$AH$167,2,0))</f>
        <v/>
      </c>
      <c r="AX75" t="str">
        <f>IF(ISERROR(VLOOKUP($AV75,申込一覧表!$AB$5:$AH$167,7,0)),"",VLOOKUP($AV75,申込一覧表!$AB$5:$AH$167,7,0))</f>
        <v/>
      </c>
      <c r="AY75" t="str">
        <f>IF(ISERROR(VLOOKUP($AV75,申込一覧表!$AB$5:$AI$167,8,0)),"",VLOOKUP($AV75,申込一覧表!$AB$5:$AI$167,8,0))</f>
        <v/>
      </c>
      <c r="AZ75" t="str">
        <f>IF(ISERROR(VLOOKUP($AV75,申込一覧表!$AB$5:$AH$167,5,0)),"",VLOOKUP($AV75,申込一覧表!$AB$5:$AH$167,5,0))</f>
        <v/>
      </c>
      <c r="BA75" t="str">
        <f>IF(ISERROR(VLOOKUP($AV75,申込一覧表!$AB$5:$AJ$167,9,0)),"",VLOOKUP($AV75,申込一覧表!$AB$5:$AJ$167,9,0))</f>
        <v/>
      </c>
      <c r="BB75">
        <f t="shared" si="98"/>
        <v>0</v>
      </c>
      <c r="BC75">
        <f t="shared" si="98"/>
        <v>0</v>
      </c>
      <c r="BD75">
        <f t="shared" si="98"/>
        <v>0</v>
      </c>
      <c r="BE75">
        <f t="shared" si="98"/>
        <v>0</v>
      </c>
      <c r="BF75">
        <f t="shared" si="98"/>
        <v>0</v>
      </c>
      <c r="BG75">
        <f t="shared" si="98"/>
        <v>0</v>
      </c>
      <c r="BH75">
        <f t="shared" si="98"/>
        <v>0</v>
      </c>
      <c r="BI75">
        <f t="shared" si="98"/>
        <v>0</v>
      </c>
      <c r="BJ75">
        <f t="shared" si="98"/>
        <v>0</v>
      </c>
      <c r="BK75">
        <f t="shared" si="98"/>
        <v>0</v>
      </c>
      <c r="BL75">
        <f t="shared" si="98"/>
        <v>0</v>
      </c>
      <c r="BM75">
        <f t="shared" si="98"/>
        <v>0</v>
      </c>
    </row>
    <row r="76" spans="1:65" ht="14.25" customHeight="1">
      <c r="A76" s="14" t="str">
        <f t="shared" si="66"/>
        <v/>
      </c>
      <c r="B76" s="14" t="str">
        <f t="shared" si="67"/>
        <v/>
      </c>
      <c r="C76" s="17" t="str">
        <f t="shared" si="68"/>
        <v/>
      </c>
      <c r="D76" s="63"/>
      <c r="E76" s="64"/>
      <c r="F76" s="63"/>
      <c r="G76" s="63"/>
      <c r="H76" s="63"/>
      <c r="I76" s="63"/>
      <c r="J76" s="27" t="str">
        <f t="shared" si="69"/>
        <v/>
      </c>
      <c r="K76" s="17" t="str">
        <f t="shared" si="70"/>
        <v/>
      </c>
      <c r="L76" s="17" t="str">
        <f t="shared" si="71"/>
        <v>999:99.99</v>
      </c>
      <c r="N76" s="16" t="str">
        <f t="shared" si="72"/>
        <v/>
      </c>
      <c r="O76" s="16" t="str">
        <f t="shared" si="46"/>
        <v/>
      </c>
      <c r="P76" s="16" t="str">
        <f t="shared" si="47"/>
        <v/>
      </c>
      <c r="Q76" s="16" t="str">
        <f t="shared" si="48"/>
        <v/>
      </c>
      <c r="R76" s="16">
        <f t="shared" si="73"/>
        <v>0</v>
      </c>
      <c r="S76" s="16">
        <f t="shared" si="74"/>
        <v>0</v>
      </c>
      <c r="T76" s="16">
        <f t="shared" si="75"/>
        <v>0</v>
      </c>
      <c r="U76" s="16">
        <f t="shared" si="76"/>
        <v>0</v>
      </c>
      <c r="V76" s="16">
        <f t="shared" si="77"/>
        <v>0</v>
      </c>
      <c r="W76" s="16">
        <f t="shared" si="78"/>
        <v>0</v>
      </c>
      <c r="X76" s="16">
        <f t="shared" si="79"/>
        <v>0</v>
      </c>
      <c r="Y76" s="16">
        <f t="shared" si="80"/>
        <v>0</v>
      </c>
      <c r="Z76" s="16">
        <f t="shared" si="81"/>
        <v>0</v>
      </c>
      <c r="AA76" s="16">
        <f t="shared" si="82"/>
        <v>0</v>
      </c>
      <c r="AB76" s="62" t="str">
        <f t="shared" si="83"/>
        <v/>
      </c>
      <c r="AC76" s="62" t="str">
        <f t="shared" si="84"/>
        <v/>
      </c>
      <c r="AD76" s="62" t="str">
        <f t="shared" si="85"/>
        <v/>
      </c>
      <c r="AE76" s="62" t="str">
        <f t="shared" si="86"/>
        <v/>
      </c>
      <c r="AF76" s="62">
        <f t="shared" si="87"/>
        <v>0</v>
      </c>
      <c r="AG76" s="62">
        <f t="shared" si="88"/>
        <v>0</v>
      </c>
      <c r="AH76" s="62">
        <f t="shared" si="89"/>
        <v>0</v>
      </c>
      <c r="AI76" s="62">
        <f t="shared" si="90"/>
        <v>0</v>
      </c>
      <c r="AJ76" s="62">
        <f t="shared" si="91"/>
        <v>0</v>
      </c>
      <c r="AK76" s="62" t="str">
        <f t="shared" si="92"/>
        <v/>
      </c>
      <c r="AL76" s="16">
        <f t="shared" si="93"/>
        <v>0</v>
      </c>
      <c r="AM76" s="16" t="str">
        <f t="shared" si="94"/>
        <v/>
      </c>
      <c r="AN76" s="16" t="str">
        <f t="shared" si="95"/>
        <v/>
      </c>
      <c r="AO76" s="16" t="str">
        <f t="shared" si="96"/>
        <v/>
      </c>
      <c r="AP76" s="16" t="str">
        <f t="shared" si="97"/>
        <v/>
      </c>
      <c r="AV76">
        <v>70</v>
      </c>
      <c r="AW76" t="str">
        <f>IF(ISERROR(VLOOKUP($AV76,申込一覧表!$AB$5:$AH$167,2,0)),"",VLOOKUP($AV76,申込一覧表!$AB$5:$AH$167,2,0))</f>
        <v/>
      </c>
      <c r="AX76" t="str">
        <f>IF(ISERROR(VLOOKUP($AV76,申込一覧表!$AB$5:$AH$167,7,0)),"",VLOOKUP($AV76,申込一覧表!$AB$5:$AH$167,7,0))</f>
        <v/>
      </c>
      <c r="AY76" t="str">
        <f>IF(ISERROR(VLOOKUP($AV76,申込一覧表!$AB$5:$AI$167,8,0)),"",VLOOKUP($AV76,申込一覧表!$AB$5:$AI$167,8,0))</f>
        <v/>
      </c>
      <c r="AZ76" t="str">
        <f>IF(ISERROR(VLOOKUP($AV76,申込一覧表!$AB$5:$AH$167,5,0)),"",VLOOKUP($AV76,申込一覧表!$AB$5:$AH$167,5,0))</f>
        <v/>
      </c>
      <c r="BA76" t="str">
        <f>IF(ISERROR(VLOOKUP($AV76,申込一覧表!$AB$5:$AJ$167,9,0)),"",VLOOKUP($AV76,申込一覧表!$AB$5:$AJ$167,9,0))</f>
        <v/>
      </c>
      <c r="BB76">
        <f t="shared" si="98"/>
        <v>0</v>
      </c>
      <c r="BC76">
        <f t="shared" si="98"/>
        <v>0</v>
      </c>
      <c r="BD76">
        <f t="shared" si="98"/>
        <v>0</v>
      </c>
      <c r="BE76">
        <f t="shared" si="98"/>
        <v>0</v>
      </c>
      <c r="BF76">
        <f t="shared" si="98"/>
        <v>0</v>
      </c>
      <c r="BG76">
        <f t="shared" si="98"/>
        <v>0</v>
      </c>
      <c r="BH76">
        <f t="shared" si="98"/>
        <v>0</v>
      </c>
      <c r="BI76">
        <f t="shared" si="98"/>
        <v>0</v>
      </c>
      <c r="BJ76">
        <f t="shared" si="98"/>
        <v>0</v>
      </c>
      <c r="BK76">
        <f t="shared" si="98"/>
        <v>0</v>
      </c>
      <c r="BL76">
        <f t="shared" si="98"/>
        <v>0</v>
      </c>
      <c r="BM76">
        <f t="shared" si="98"/>
        <v>0</v>
      </c>
    </row>
    <row r="77" spans="1:65" ht="14.25" customHeight="1">
      <c r="A77" s="14" t="str">
        <f t="shared" si="66"/>
        <v/>
      </c>
      <c r="B77" s="14" t="str">
        <f t="shared" si="67"/>
        <v/>
      </c>
      <c r="C77" s="17" t="str">
        <f t="shared" si="68"/>
        <v/>
      </c>
      <c r="D77" s="63"/>
      <c r="E77" s="64"/>
      <c r="F77" s="63"/>
      <c r="G77" s="63"/>
      <c r="H77" s="63"/>
      <c r="I77" s="63"/>
      <c r="J77" s="27" t="str">
        <f t="shared" si="69"/>
        <v/>
      </c>
      <c r="K77" s="17" t="str">
        <f t="shared" si="70"/>
        <v/>
      </c>
      <c r="L77" s="17" t="str">
        <f t="shared" si="71"/>
        <v>999:99.99</v>
      </c>
      <c r="N77" s="16" t="str">
        <f t="shared" si="72"/>
        <v/>
      </c>
      <c r="O77" s="16" t="str">
        <f t="shared" si="46"/>
        <v/>
      </c>
      <c r="P77" s="16" t="str">
        <f t="shared" si="47"/>
        <v/>
      </c>
      <c r="Q77" s="16" t="str">
        <f t="shared" si="48"/>
        <v/>
      </c>
      <c r="R77" s="16">
        <f t="shared" si="73"/>
        <v>0</v>
      </c>
      <c r="S77" s="16">
        <f t="shared" si="74"/>
        <v>0</v>
      </c>
      <c r="T77" s="16">
        <f t="shared" si="75"/>
        <v>0</v>
      </c>
      <c r="U77" s="16">
        <f t="shared" si="76"/>
        <v>0</v>
      </c>
      <c r="V77" s="16">
        <f t="shared" si="77"/>
        <v>0</v>
      </c>
      <c r="W77" s="16">
        <f t="shared" si="78"/>
        <v>0</v>
      </c>
      <c r="X77" s="16">
        <f t="shared" si="79"/>
        <v>0</v>
      </c>
      <c r="Y77" s="16">
        <f t="shared" si="80"/>
        <v>0</v>
      </c>
      <c r="Z77" s="16">
        <f t="shared" si="81"/>
        <v>0</v>
      </c>
      <c r="AA77" s="16">
        <f t="shared" si="82"/>
        <v>0</v>
      </c>
      <c r="AB77" s="62" t="str">
        <f t="shared" si="83"/>
        <v/>
      </c>
      <c r="AC77" s="62" t="str">
        <f t="shared" si="84"/>
        <v/>
      </c>
      <c r="AD77" s="62" t="str">
        <f t="shared" si="85"/>
        <v/>
      </c>
      <c r="AE77" s="62" t="str">
        <f t="shared" si="86"/>
        <v/>
      </c>
      <c r="AF77" s="62">
        <f t="shared" si="87"/>
        <v>0</v>
      </c>
      <c r="AG77" s="62">
        <f t="shared" si="88"/>
        <v>0</v>
      </c>
      <c r="AH77" s="62">
        <f t="shared" si="89"/>
        <v>0</v>
      </c>
      <c r="AI77" s="62">
        <f t="shared" si="90"/>
        <v>0</v>
      </c>
      <c r="AJ77" s="62">
        <f t="shared" si="91"/>
        <v>0</v>
      </c>
      <c r="AK77" s="62" t="str">
        <f t="shared" si="92"/>
        <v/>
      </c>
      <c r="AL77" s="16">
        <f t="shared" si="93"/>
        <v>0</v>
      </c>
      <c r="AM77" s="16" t="str">
        <f t="shared" si="94"/>
        <v/>
      </c>
      <c r="AN77" s="16" t="str">
        <f t="shared" si="95"/>
        <v/>
      </c>
      <c r="AO77" s="16" t="str">
        <f t="shared" si="96"/>
        <v/>
      </c>
      <c r="AP77" s="16" t="str">
        <f t="shared" si="97"/>
        <v/>
      </c>
      <c r="AV77">
        <v>71</v>
      </c>
      <c r="AW77" t="str">
        <f>IF(ISERROR(VLOOKUP($AV77,申込一覧表!$AB$5:$AH$167,2,0)),"",VLOOKUP($AV77,申込一覧表!$AB$5:$AH$167,2,0))</f>
        <v/>
      </c>
      <c r="AX77" t="str">
        <f>IF(ISERROR(VLOOKUP($AV77,申込一覧表!$AB$5:$AH$167,7,0)),"",VLOOKUP($AV77,申込一覧表!$AB$5:$AH$167,7,0))</f>
        <v/>
      </c>
      <c r="AY77" t="str">
        <f>IF(ISERROR(VLOOKUP($AV77,申込一覧表!$AB$5:$AI$167,8,0)),"",VLOOKUP($AV77,申込一覧表!$AB$5:$AI$167,8,0))</f>
        <v/>
      </c>
      <c r="AZ77" t="str">
        <f>IF(ISERROR(VLOOKUP($AV77,申込一覧表!$AB$5:$AH$167,5,0)),"",VLOOKUP($AV77,申込一覧表!$AB$5:$AH$167,5,0))</f>
        <v/>
      </c>
      <c r="BA77" t="str">
        <f>IF(ISERROR(VLOOKUP($AV77,申込一覧表!$AB$5:$AJ$167,9,0)),"",VLOOKUP($AV77,申込一覧表!$AB$5:$AJ$167,9,0))</f>
        <v/>
      </c>
      <c r="BB77">
        <f t="shared" ref="BB77:BM86" si="99">COUNTIF($AB$6:$AE$65,BB$5&amp;$AW77)</f>
        <v>0</v>
      </c>
      <c r="BC77">
        <f t="shared" si="99"/>
        <v>0</v>
      </c>
      <c r="BD77">
        <f t="shared" si="99"/>
        <v>0</v>
      </c>
      <c r="BE77">
        <f t="shared" si="99"/>
        <v>0</v>
      </c>
      <c r="BF77">
        <f t="shared" si="99"/>
        <v>0</v>
      </c>
      <c r="BG77">
        <f t="shared" si="99"/>
        <v>0</v>
      </c>
      <c r="BH77">
        <f t="shared" si="99"/>
        <v>0</v>
      </c>
      <c r="BI77">
        <f t="shared" si="99"/>
        <v>0</v>
      </c>
      <c r="BJ77">
        <f t="shared" si="99"/>
        <v>0</v>
      </c>
      <c r="BK77">
        <f t="shared" si="99"/>
        <v>0</v>
      </c>
      <c r="BL77">
        <f t="shared" si="99"/>
        <v>0</v>
      </c>
      <c r="BM77">
        <f t="shared" si="99"/>
        <v>0</v>
      </c>
    </row>
    <row r="78" spans="1:65" ht="14.25" customHeight="1">
      <c r="AV78">
        <v>72</v>
      </c>
      <c r="AW78" t="str">
        <f>IF(ISERROR(VLOOKUP($AV78,申込一覧表!$AB$5:$AH$167,2,0)),"",VLOOKUP($AV78,申込一覧表!$AB$5:$AH$167,2,0))</f>
        <v/>
      </c>
      <c r="AX78" t="str">
        <f>IF(ISERROR(VLOOKUP($AV78,申込一覧表!$AB$5:$AH$167,7,0)),"",VLOOKUP($AV78,申込一覧表!$AB$5:$AH$167,7,0))</f>
        <v/>
      </c>
      <c r="AY78" t="str">
        <f>IF(ISERROR(VLOOKUP($AV78,申込一覧表!$AB$5:$AI$167,8,0)),"",VLOOKUP($AV78,申込一覧表!$AB$5:$AI$167,8,0))</f>
        <v/>
      </c>
      <c r="AZ78" t="str">
        <f>IF(ISERROR(VLOOKUP($AV78,申込一覧表!$AB$5:$AH$167,5,0)),"",VLOOKUP($AV78,申込一覧表!$AB$5:$AH$167,5,0))</f>
        <v/>
      </c>
      <c r="BA78" t="str">
        <f>IF(ISERROR(VLOOKUP($AV78,申込一覧表!$AB$5:$AJ$167,9,0)),"",VLOOKUP($AV78,申込一覧表!$AB$5:$AJ$167,9,0))</f>
        <v/>
      </c>
      <c r="BB78">
        <f t="shared" si="99"/>
        <v>0</v>
      </c>
      <c r="BC78">
        <f t="shared" si="99"/>
        <v>0</v>
      </c>
      <c r="BD78">
        <f t="shared" si="99"/>
        <v>0</v>
      </c>
      <c r="BE78">
        <f t="shared" si="99"/>
        <v>0</v>
      </c>
      <c r="BF78">
        <f t="shared" si="99"/>
        <v>0</v>
      </c>
      <c r="BG78">
        <f t="shared" si="99"/>
        <v>0</v>
      </c>
      <c r="BH78">
        <f t="shared" si="99"/>
        <v>0</v>
      </c>
      <c r="BI78">
        <f t="shared" si="99"/>
        <v>0</v>
      </c>
      <c r="BJ78">
        <f t="shared" si="99"/>
        <v>0</v>
      </c>
      <c r="BK78">
        <f t="shared" si="99"/>
        <v>0</v>
      </c>
      <c r="BL78">
        <f t="shared" si="99"/>
        <v>0</v>
      </c>
      <c r="BM78">
        <f t="shared" si="99"/>
        <v>0</v>
      </c>
    </row>
    <row r="79" spans="1:65" ht="14.25" customHeight="1">
      <c r="AV79">
        <v>73</v>
      </c>
      <c r="AW79" t="str">
        <f>IF(ISERROR(VLOOKUP($AV79,申込一覧表!$AB$5:$AH$167,2,0)),"",VLOOKUP($AV79,申込一覧表!$AB$5:$AH$167,2,0))</f>
        <v/>
      </c>
      <c r="AX79" t="str">
        <f>IF(ISERROR(VLOOKUP($AV79,申込一覧表!$AB$5:$AH$167,7,0)),"",VLOOKUP($AV79,申込一覧表!$AB$5:$AH$167,7,0))</f>
        <v/>
      </c>
      <c r="AY79" t="str">
        <f>IF(ISERROR(VLOOKUP($AV79,申込一覧表!$AB$5:$AI$167,8,0)),"",VLOOKUP($AV79,申込一覧表!$AB$5:$AI$167,8,0))</f>
        <v/>
      </c>
      <c r="AZ79" t="str">
        <f>IF(ISERROR(VLOOKUP($AV79,申込一覧表!$AB$5:$AH$167,5,0)),"",VLOOKUP($AV79,申込一覧表!$AB$5:$AH$167,5,0))</f>
        <v/>
      </c>
      <c r="BA79" t="str">
        <f>IF(ISERROR(VLOOKUP($AV79,申込一覧表!$AB$5:$AJ$167,9,0)),"",VLOOKUP($AV79,申込一覧表!$AB$5:$AJ$167,9,0))</f>
        <v/>
      </c>
      <c r="BB79">
        <f t="shared" si="99"/>
        <v>0</v>
      </c>
      <c r="BC79">
        <f t="shared" si="99"/>
        <v>0</v>
      </c>
      <c r="BD79">
        <f t="shared" si="99"/>
        <v>0</v>
      </c>
      <c r="BE79">
        <f t="shared" si="99"/>
        <v>0</v>
      </c>
      <c r="BF79">
        <f t="shared" si="99"/>
        <v>0</v>
      </c>
      <c r="BG79">
        <f t="shared" si="99"/>
        <v>0</v>
      </c>
      <c r="BH79">
        <f t="shared" si="99"/>
        <v>0</v>
      </c>
      <c r="BI79">
        <f t="shared" si="99"/>
        <v>0</v>
      </c>
      <c r="BJ79">
        <f t="shared" si="99"/>
        <v>0</v>
      </c>
      <c r="BK79">
        <f t="shared" si="99"/>
        <v>0</v>
      </c>
      <c r="BL79">
        <f t="shared" si="99"/>
        <v>0</v>
      </c>
      <c r="BM79">
        <f t="shared" si="99"/>
        <v>0</v>
      </c>
    </row>
    <row r="80" spans="1:65" ht="14.25" customHeight="1">
      <c r="AV80">
        <v>74</v>
      </c>
      <c r="AW80" t="str">
        <f>IF(ISERROR(VLOOKUP($AV80,申込一覧表!$AB$5:$AH$167,2,0)),"",VLOOKUP($AV80,申込一覧表!$AB$5:$AH$167,2,0))</f>
        <v/>
      </c>
      <c r="AX80" t="str">
        <f>IF(ISERROR(VLOOKUP($AV80,申込一覧表!$AB$5:$AH$167,7,0)),"",VLOOKUP($AV80,申込一覧表!$AB$5:$AH$167,7,0))</f>
        <v/>
      </c>
      <c r="AY80" t="str">
        <f>IF(ISERROR(VLOOKUP($AV80,申込一覧表!$AB$5:$AI$167,8,0)),"",VLOOKUP($AV80,申込一覧表!$AB$5:$AI$167,8,0))</f>
        <v/>
      </c>
      <c r="AZ80" t="str">
        <f>IF(ISERROR(VLOOKUP($AV80,申込一覧表!$AB$5:$AH$167,5,0)),"",VLOOKUP($AV80,申込一覧表!$AB$5:$AH$167,5,0))</f>
        <v/>
      </c>
      <c r="BA80" t="str">
        <f>IF(ISERROR(VLOOKUP($AV80,申込一覧表!$AB$5:$AJ$167,9,0)),"",VLOOKUP($AV80,申込一覧表!$AB$5:$AJ$167,9,0))</f>
        <v/>
      </c>
      <c r="BB80">
        <f t="shared" si="99"/>
        <v>0</v>
      </c>
      <c r="BC80">
        <f t="shared" si="99"/>
        <v>0</v>
      </c>
      <c r="BD80">
        <f t="shared" si="99"/>
        <v>0</v>
      </c>
      <c r="BE80">
        <f t="shared" si="99"/>
        <v>0</v>
      </c>
      <c r="BF80">
        <f t="shared" si="99"/>
        <v>0</v>
      </c>
      <c r="BG80">
        <f t="shared" si="99"/>
        <v>0</v>
      </c>
      <c r="BH80">
        <f t="shared" si="99"/>
        <v>0</v>
      </c>
      <c r="BI80">
        <f t="shared" si="99"/>
        <v>0</v>
      </c>
      <c r="BJ80">
        <f t="shared" si="99"/>
        <v>0</v>
      </c>
      <c r="BK80">
        <f t="shared" si="99"/>
        <v>0</v>
      </c>
      <c r="BL80">
        <f t="shared" si="99"/>
        <v>0</v>
      </c>
      <c r="BM80">
        <f t="shared" si="99"/>
        <v>0</v>
      </c>
    </row>
    <row r="81" spans="48:65" ht="14.25" customHeight="1">
      <c r="AV81">
        <v>75</v>
      </c>
      <c r="AW81" t="str">
        <f>IF(ISERROR(VLOOKUP($AV81,申込一覧表!$AB$5:$AH$167,2,0)),"",VLOOKUP($AV81,申込一覧表!$AB$5:$AH$167,2,0))</f>
        <v/>
      </c>
      <c r="AX81" t="str">
        <f>IF(ISERROR(VLOOKUP($AV81,申込一覧表!$AB$5:$AH$167,7,0)),"",VLOOKUP($AV81,申込一覧表!$AB$5:$AH$167,7,0))</f>
        <v/>
      </c>
      <c r="AY81" t="str">
        <f>IF(ISERROR(VLOOKUP($AV81,申込一覧表!$AB$5:$AI$167,8,0)),"",VLOOKUP($AV81,申込一覧表!$AB$5:$AI$167,8,0))</f>
        <v/>
      </c>
      <c r="AZ81" t="str">
        <f>IF(ISERROR(VLOOKUP($AV81,申込一覧表!$AB$5:$AH$167,5,0)),"",VLOOKUP($AV81,申込一覧表!$AB$5:$AH$167,5,0))</f>
        <v/>
      </c>
      <c r="BA81" t="str">
        <f>IF(ISERROR(VLOOKUP($AV81,申込一覧表!$AB$5:$AJ$167,9,0)),"",VLOOKUP($AV81,申込一覧表!$AB$5:$AJ$167,9,0))</f>
        <v/>
      </c>
      <c r="BB81">
        <f t="shared" si="99"/>
        <v>0</v>
      </c>
      <c r="BC81">
        <f t="shared" si="99"/>
        <v>0</v>
      </c>
      <c r="BD81">
        <f t="shared" si="99"/>
        <v>0</v>
      </c>
      <c r="BE81">
        <f t="shared" si="99"/>
        <v>0</v>
      </c>
      <c r="BF81">
        <f t="shared" si="99"/>
        <v>0</v>
      </c>
      <c r="BG81">
        <f t="shared" si="99"/>
        <v>0</v>
      </c>
      <c r="BH81">
        <f t="shared" si="99"/>
        <v>0</v>
      </c>
      <c r="BI81">
        <f t="shared" si="99"/>
        <v>0</v>
      </c>
      <c r="BJ81">
        <f t="shared" si="99"/>
        <v>0</v>
      </c>
      <c r="BK81">
        <f t="shared" si="99"/>
        <v>0</v>
      </c>
      <c r="BL81">
        <f t="shared" si="99"/>
        <v>0</v>
      </c>
      <c r="BM81">
        <f t="shared" si="99"/>
        <v>0</v>
      </c>
    </row>
    <row r="82" spans="48:65" ht="14.25" customHeight="1">
      <c r="AV82">
        <v>76</v>
      </c>
      <c r="AW82" t="str">
        <f>IF(ISERROR(VLOOKUP($AV82,申込一覧表!$AB$5:$AH$167,2,0)),"",VLOOKUP($AV82,申込一覧表!$AB$5:$AH$167,2,0))</f>
        <v/>
      </c>
      <c r="AX82" t="str">
        <f>IF(ISERROR(VLOOKUP($AV82,申込一覧表!$AB$5:$AH$167,7,0)),"",VLOOKUP($AV82,申込一覧表!$AB$5:$AH$167,7,0))</f>
        <v/>
      </c>
      <c r="AY82" t="str">
        <f>IF(ISERROR(VLOOKUP($AV82,申込一覧表!$AB$5:$AI$167,8,0)),"",VLOOKUP($AV82,申込一覧表!$AB$5:$AI$167,8,0))</f>
        <v/>
      </c>
      <c r="AZ82" t="str">
        <f>IF(ISERROR(VLOOKUP($AV82,申込一覧表!$AB$5:$AH$167,5,0)),"",VLOOKUP($AV82,申込一覧表!$AB$5:$AH$167,5,0))</f>
        <v/>
      </c>
      <c r="BA82" t="str">
        <f>IF(ISERROR(VLOOKUP($AV82,申込一覧表!$AB$5:$AJ$167,9,0)),"",VLOOKUP($AV82,申込一覧表!$AB$5:$AJ$167,9,0))</f>
        <v/>
      </c>
      <c r="BB82">
        <f t="shared" si="99"/>
        <v>0</v>
      </c>
      <c r="BC82">
        <f t="shared" si="99"/>
        <v>0</v>
      </c>
      <c r="BD82">
        <f t="shared" si="99"/>
        <v>0</v>
      </c>
      <c r="BE82">
        <f t="shared" si="99"/>
        <v>0</v>
      </c>
      <c r="BF82">
        <f t="shared" si="99"/>
        <v>0</v>
      </c>
      <c r="BG82">
        <f t="shared" si="99"/>
        <v>0</v>
      </c>
      <c r="BH82">
        <f t="shared" si="99"/>
        <v>0</v>
      </c>
      <c r="BI82">
        <f t="shared" si="99"/>
        <v>0</v>
      </c>
      <c r="BJ82">
        <f t="shared" si="99"/>
        <v>0</v>
      </c>
      <c r="BK82">
        <f t="shared" si="99"/>
        <v>0</v>
      </c>
      <c r="BL82">
        <f t="shared" si="99"/>
        <v>0</v>
      </c>
      <c r="BM82">
        <f t="shared" si="99"/>
        <v>0</v>
      </c>
    </row>
    <row r="83" spans="48:65" ht="14.25" customHeight="1">
      <c r="AV83">
        <v>77</v>
      </c>
      <c r="AW83" t="str">
        <f>IF(ISERROR(VLOOKUP($AV83,申込一覧表!$AB$5:$AH$167,2,0)),"",VLOOKUP($AV83,申込一覧表!$AB$5:$AH$167,2,0))</f>
        <v/>
      </c>
      <c r="AX83" t="str">
        <f>IF(ISERROR(VLOOKUP($AV83,申込一覧表!$AB$5:$AH$167,7,0)),"",VLOOKUP($AV83,申込一覧表!$AB$5:$AH$167,7,0))</f>
        <v/>
      </c>
      <c r="AY83" t="str">
        <f>IF(ISERROR(VLOOKUP($AV83,申込一覧表!$AB$5:$AI$167,8,0)),"",VLOOKUP($AV83,申込一覧表!$AB$5:$AI$167,8,0))</f>
        <v/>
      </c>
      <c r="AZ83" t="str">
        <f>IF(ISERROR(VLOOKUP($AV83,申込一覧表!$AB$5:$AH$167,5,0)),"",VLOOKUP($AV83,申込一覧表!$AB$5:$AH$167,5,0))</f>
        <v/>
      </c>
      <c r="BA83" t="str">
        <f>IF(ISERROR(VLOOKUP($AV83,申込一覧表!$AB$5:$AJ$167,9,0)),"",VLOOKUP($AV83,申込一覧表!$AB$5:$AJ$167,9,0))</f>
        <v/>
      </c>
      <c r="BB83">
        <f t="shared" si="99"/>
        <v>0</v>
      </c>
      <c r="BC83">
        <f t="shared" si="99"/>
        <v>0</v>
      </c>
      <c r="BD83">
        <f t="shared" si="99"/>
        <v>0</v>
      </c>
      <c r="BE83">
        <f t="shared" si="99"/>
        <v>0</v>
      </c>
      <c r="BF83">
        <f t="shared" si="99"/>
        <v>0</v>
      </c>
      <c r="BG83">
        <f t="shared" si="99"/>
        <v>0</v>
      </c>
      <c r="BH83">
        <f t="shared" si="99"/>
        <v>0</v>
      </c>
      <c r="BI83">
        <f t="shared" si="99"/>
        <v>0</v>
      </c>
      <c r="BJ83">
        <f t="shared" si="99"/>
        <v>0</v>
      </c>
      <c r="BK83">
        <f t="shared" si="99"/>
        <v>0</v>
      </c>
      <c r="BL83">
        <f t="shared" si="99"/>
        <v>0</v>
      </c>
      <c r="BM83">
        <f t="shared" si="99"/>
        <v>0</v>
      </c>
    </row>
    <row r="84" spans="48:65" ht="14.25" customHeight="1">
      <c r="AV84">
        <v>78</v>
      </c>
      <c r="AW84" t="str">
        <f>IF(ISERROR(VLOOKUP($AV84,申込一覧表!$AB$5:$AH$167,2,0)),"",VLOOKUP($AV84,申込一覧表!$AB$5:$AH$167,2,0))</f>
        <v/>
      </c>
      <c r="AX84" t="str">
        <f>IF(ISERROR(VLOOKUP($AV84,申込一覧表!$AB$5:$AH$167,7,0)),"",VLOOKUP($AV84,申込一覧表!$AB$5:$AH$167,7,0))</f>
        <v/>
      </c>
      <c r="AY84" t="str">
        <f>IF(ISERROR(VLOOKUP($AV84,申込一覧表!$AB$5:$AI$167,8,0)),"",VLOOKUP($AV84,申込一覧表!$AB$5:$AI$167,8,0))</f>
        <v/>
      </c>
      <c r="AZ84" t="str">
        <f>IF(ISERROR(VLOOKUP($AV84,申込一覧表!$AB$5:$AH$167,5,0)),"",VLOOKUP($AV84,申込一覧表!$AB$5:$AH$167,5,0))</f>
        <v/>
      </c>
      <c r="BA84" t="str">
        <f>IF(ISERROR(VLOOKUP($AV84,申込一覧表!$AB$5:$AJ$167,9,0)),"",VLOOKUP($AV84,申込一覧表!$AB$5:$AJ$167,9,0))</f>
        <v/>
      </c>
      <c r="BB84">
        <f t="shared" si="99"/>
        <v>0</v>
      </c>
      <c r="BC84">
        <f t="shared" si="99"/>
        <v>0</v>
      </c>
      <c r="BD84">
        <f t="shared" si="99"/>
        <v>0</v>
      </c>
      <c r="BE84">
        <f t="shared" si="99"/>
        <v>0</v>
      </c>
      <c r="BF84">
        <f t="shared" si="99"/>
        <v>0</v>
      </c>
      <c r="BG84">
        <f t="shared" si="99"/>
        <v>0</v>
      </c>
      <c r="BH84">
        <f t="shared" si="99"/>
        <v>0</v>
      </c>
      <c r="BI84">
        <f t="shared" si="99"/>
        <v>0</v>
      </c>
      <c r="BJ84">
        <f t="shared" si="99"/>
        <v>0</v>
      </c>
      <c r="BK84">
        <f t="shared" si="99"/>
        <v>0</v>
      </c>
      <c r="BL84">
        <f t="shared" si="99"/>
        <v>0</v>
      </c>
      <c r="BM84">
        <f t="shared" si="99"/>
        <v>0</v>
      </c>
    </row>
    <row r="85" spans="48:65" ht="14.25" customHeight="1">
      <c r="AV85">
        <v>79</v>
      </c>
      <c r="AW85" t="str">
        <f>IF(ISERROR(VLOOKUP($AV85,申込一覧表!$AB$5:$AH$167,2,0)),"",VLOOKUP($AV85,申込一覧表!$AB$5:$AH$167,2,0))</f>
        <v/>
      </c>
      <c r="AX85" t="str">
        <f>IF(ISERROR(VLOOKUP($AV85,申込一覧表!$AB$5:$AH$167,7,0)),"",VLOOKUP($AV85,申込一覧表!$AB$5:$AH$167,7,0))</f>
        <v/>
      </c>
      <c r="AY85" t="str">
        <f>IF(ISERROR(VLOOKUP($AV85,申込一覧表!$AB$5:$AI$167,8,0)),"",VLOOKUP($AV85,申込一覧表!$AB$5:$AI$167,8,0))</f>
        <v/>
      </c>
      <c r="AZ85" t="str">
        <f>IF(ISERROR(VLOOKUP($AV85,申込一覧表!$AB$5:$AH$167,5,0)),"",VLOOKUP($AV85,申込一覧表!$AB$5:$AH$167,5,0))</f>
        <v/>
      </c>
      <c r="BA85" t="str">
        <f>IF(ISERROR(VLOOKUP($AV85,申込一覧表!$AB$5:$AJ$167,9,0)),"",VLOOKUP($AV85,申込一覧表!$AB$5:$AJ$167,9,0))</f>
        <v/>
      </c>
      <c r="BB85">
        <f t="shared" si="99"/>
        <v>0</v>
      </c>
      <c r="BC85">
        <f t="shared" si="99"/>
        <v>0</v>
      </c>
      <c r="BD85">
        <f t="shared" si="99"/>
        <v>0</v>
      </c>
      <c r="BE85">
        <f t="shared" si="99"/>
        <v>0</v>
      </c>
      <c r="BF85">
        <f t="shared" si="99"/>
        <v>0</v>
      </c>
      <c r="BG85">
        <f t="shared" si="99"/>
        <v>0</v>
      </c>
      <c r="BH85">
        <f t="shared" si="99"/>
        <v>0</v>
      </c>
      <c r="BI85">
        <f t="shared" si="99"/>
        <v>0</v>
      </c>
      <c r="BJ85">
        <f t="shared" si="99"/>
        <v>0</v>
      </c>
      <c r="BK85">
        <f t="shared" si="99"/>
        <v>0</v>
      </c>
      <c r="BL85">
        <f t="shared" si="99"/>
        <v>0</v>
      </c>
      <c r="BM85">
        <f t="shared" si="99"/>
        <v>0</v>
      </c>
    </row>
    <row r="86" spans="48:65" ht="14.25" customHeight="1">
      <c r="AV86">
        <v>80</v>
      </c>
      <c r="AW86" t="str">
        <f>IF(ISERROR(VLOOKUP($AV86,申込一覧表!$AB$5:$AH$167,2,0)),"",VLOOKUP($AV86,申込一覧表!$AB$5:$AH$167,2,0))</f>
        <v/>
      </c>
      <c r="AX86" t="str">
        <f>IF(ISERROR(VLOOKUP($AV86,申込一覧表!$AB$5:$AH$167,7,0)),"",VLOOKUP($AV86,申込一覧表!$AB$5:$AH$167,7,0))</f>
        <v/>
      </c>
      <c r="AY86" t="str">
        <f>IF(ISERROR(VLOOKUP($AV86,申込一覧表!$AB$5:$AI$167,8,0)),"",VLOOKUP($AV86,申込一覧表!$AB$5:$AI$167,8,0))</f>
        <v/>
      </c>
      <c r="AZ86" t="str">
        <f>IF(ISERROR(VLOOKUP($AV86,申込一覧表!$AB$5:$AH$167,5,0)),"",VLOOKUP($AV86,申込一覧表!$AB$5:$AH$167,5,0))</f>
        <v/>
      </c>
      <c r="BA86" t="str">
        <f>IF(ISERROR(VLOOKUP($AV86,申込一覧表!$AB$5:$AJ$167,9,0)),"",VLOOKUP($AV86,申込一覧表!$AB$5:$AJ$167,9,0))</f>
        <v/>
      </c>
      <c r="BB86">
        <f t="shared" si="99"/>
        <v>0</v>
      </c>
      <c r="BC86">
        <f t="shared" si="99"/>
        <v>0</v>
      </c>
      <c r="BD86">
        <f t="shared" si="99"/>
        <v>0</v>
      </c>
      <c r="BE86">
        <f t="shared" si="99"/>
        <v>0</v>
      </c>
      <c r="BF86">
        <f t="shared" si="99"/>
        <v>0</v>
      </c>
      <c r="BG86">
        <f t="shared" si="99"/>
        <v>0</v>
      </c>
      <c r="BH86">
        <f t="shared" si="99"/>
        <v>0</v>
      </c>
      <c r="BI86">
        <f t="shared" si="99"/>
        <v>0</v>
      </c>
      <c r="BJ86">
        <f t="shared" si="99"/>
        <v>0</v>
      </c>
      <c r="BK86">
        <f t="shared" si="99"/>
        <v>0</v>
      </c>
      <c r="BL86">
        <f t="shared" si="99"/>
        <v>0</v>
      </c>
      <c r="BM86">
        <f t="shared" si="99"/>
        <v>0</v>
      </c>
    </row>
    <row r="87" spans="48:65" ht="14.25" customHeight="1">
      <c r="AV87">
        <v>81</v>
      </c>
      <c r="AW87" t="str">
        <f>IF(ISERROR(VLOOKUP($AV87,申込一覧表!$AB$5:$AH$167,2,0)),"",VLOOKUP($AV87,申込一覧表!$AB$5:$AH$167,2,0))</f>
        <v/>
      </c>
      <c r="AX87" t="str">
        <f>IF(ISERROR(VLOOKUP($AV87,申込一覧表!$AB$5:$AH$167,7,0)),"",VLOOKUP($AV87,申込一覧表!$AB$5:$AH$167,7,0))</f>
        <v/>
      </c>
      <c r="AY87" t="str">
        <f>IF(ISERROR(VLOOKUP($AV87,申込一覧表!$AB$5:$AI$167,8,0)),"",VLOOKUP($AV87,申込一覧表!$AB$5:$AI$167,8,0))</f>
        <v/>
      </c>
      <c r="AZ87" t="str">
        <f>IF(ISERROR(VLOOKUP($AV87,申込一覧表!$AB$5:$AH$167,5,0)),"",VLOOKUP($AV87,申込一覧表!$AB$5:$AH$167,5,0))</f>
        <v/>
      </c>
      <c r="BA87" t="str">
        <f>IF(ISERROR(VLOOKUP($AV87,申込一覧表!$AB$5:$AJ$167,9,0)),"",VLOOKUP($AV87,申込一覧表!$AB$5:$AJ$167,9,0))</f>
        <v/>
      </c>
      <c r="BB87">
        <f t="shared" ref="BB87:BM96" si="100">COUNTIF($AB$6:$AE$65,BB$5&amp;$AW87)</f>
        <v>0</v>
      </c>
      <c r="BC87">
        <f t="shared" si="100"/>
        <v>0</v>
      </c>
      <c r="BD87">
        <f t="shared" si="100"/>
        <v>0</v>
      </c>
      <c r="BE87">
        <f t="shared" si="100"/>
        <v>0</v>
      </c>
      <c r="BF87">
        <f t="shared" si="100"/>
        <v>0</v>
      </c>
      <c r="BG87">
        <f t="shared" si="100"/>
        <v>0</v>
      </c>
      <c r="BH87">
        <f t="shared" si="100"/>
        <v>0</v>
      </c>
      <c r="BI87">
        <f t="shared" si="100"/>
        <v>0</v>
      </c>
      <c r="BJ87">
        <f t="shared" si="100"/>
        <v>0</v>
      </c>
      <c r="BK87">
        <f t="shared" si="100"/>
        <v>0</v>
      </c>
      <c r="BL87">
        <f t="shared" si="100"/>
        <v>0</v>
      </c>
      <c r="BM87">
        <f t="shared" si="100"/>
        <v>0</v>
      </c>
    </row>
    <row r="88" spans="48:65" ht="14.25" customHeight="1">
      <c r="AV88">
        <v>82</v>
      </c>
      <c r="AW88" t="str">
        <f>IF(ISERROR(VLOOKUP($AV88,申込一覧表!$AB$5:$AH$167,2,0)),"",VLOOKUP($AV88,申込一覧表!$AB$5:$AH$167,2,0))</f>
        <v/>
      </c>
      <c r="AX88" t="str">
        <f>IF(ISERROR(VLOOKUP($AV88,申込一覧表!$AB$5:$AH$167,7,0)),"",VLOOKUP($AV88,申込一覧表!$AB$5:$AH$167,7,0))</f>
        <v/>
      </c>
      <c r="AY88" t="str">
        <f>IF(ISERROR(VLOOKUP($AV88,申込一覧表!$AB$5:$AI$167,8,0)),"",VLOOKUP($AV88,申込一覧表!$AB$5:$AI$167,8,0))</f>
        <v/>
      </c>
      <c r="AZ88" t="str">
        <f>IF(ISERROR(VLOOKUP($AV88,申込一覧表!$AB$5:$AH$167,5,0)),"",VLOOKUP($AV88,申込一覧表!$AB$5:$AH$167,5,0))</f>
        <v/>
      </c>
      <c r="BA88" t="str">
        <f>IF(ISERROR(VLOOKUP($AV88,申込一覧表!$AB$5:$AJ$167,9,0)),"",VLOOKUP($AV88,申込一覧表!$AB$5:$AJ$167,9,0))</f>
        <v/>
      </c>
      <c r="BB88">
        <f t="shared" si="100"/>
        <v>0</v>
      </c>
      <c r="BC88">
        <f t="shared" si="100"/>
        <v>0</v>
      </c>
      <c r="BD88">
        <f t="shared" si="100"/>
        <v>0</v>
      </c>
      <c r="BE88">
        <f t="shared" si="100"/>
        <v>0</v>
      </c>
      <c r="BF88">
        <f t="shared" si="100"/>
        <v>0</v>
      </c>
      <c r="BG88">
        <f t="shared" si="100"/>
        <v>0</v>
      </c>
      <c r="BH88">
        <f t="shared" si="100"/>
        <v>0</v>
      </c>
      <c r="BI88">
        <f t="shared" si="100"/>
        <v>0</v>
      </c>
      <c r="BJ88">
        <f t="shared" si="100"/>
        <v>0</v>
      </c>
      <c r="BK88">
        <f t="shared" si="100"/>
        <v>0</v>
      </c>
      <c r="BL88">
        <f t="shared" si="100"/>
        <v>0</v>
      </c>
      <c r="BM88">
        <f t="shared" si="100"/>
        <v>0</v>
      </c>
    </row>
    <row r="89" spans="48:65" ht="14.25" customHeight="1">
      <c r="AV89">
        <v>83</v>
      </c>
      <c r="AW89" t="str">
        <f>IF(ISERROR(VLOOKUP($AV89,申込一覧表!$AB$5:$AH$167,2,0)),"",VLOOKUP($AV89,申込一覧表!$AB$5:$AH$167,2,0))</f>
        <v/>
      </c>
      <c r="AX89" t="str">
        <f>IF(ISERROR(VLOOKUP($AV89,申込一覧表!$AB$5:$AH$167,7,0)),"",VLOOKUP($AV89,申込一覧表!$AB$5:$AH$167,7,0))</f>
        <v/>
      </c>
      <c r="AY89" t="str">
        <f>IF(ISERROR(VLOOKUP($AV89,申込一覧表!$AB$5:$AI$167,8,0)),"",VLOOKUP($AV89,申込一覧表!$AB$5:$AI$167,8,0))</f>
        <v/>
      </c>
      <c r="AZ89" t="str">
        <f>IF(ISERROR(VLOOKUP($AV89,申込一覧表!$AB$5:$AH$167,5,0)),"",VLOOKUP($AV89,申込一覧表!$AB$5:$AH$167,5,0))</f>
        <v/>
      </c>
      <c r="BA89" t="str">
        <f>IF(ISERROR(VLOOKUP($AV89,申込一覧表!$AB$5:$AJ$167,9,0)),"",VLOOKUP($AV89,申込一覧表!$AB$5:$AJ$167,9,0))</f>
        <v/>
      </c>
      <c r="BB89">
        <f t="shared" si="100"/>
        <v>0</v>
      </c>
      <c r="BC89">
        <f t="shared" si="100"/>
        <v>0</v>
      </c>
      <c r="BD89">
        <f t="shared" si="100"/>
        <v>0</v>
      </c>
      <c r="BE89">
        <f t="shared" si="100"/>
        <v>0</v>
      </c>
      <c r="BF89">
        <f t="shared" si="100"/>
        <v>0</v>
      </c>
      <c r="BG89">
        <f t="shared" si="100"/>
        <v>0</v>
      </c>
      <c r="BH89">
        <f t="shared" si="100"/>
        <v>0</v>
      </c>
      <c r="BI89">
        <f t="shared" si="100"/>
        <v>0</v>
      </c>
      <c r="BJ89">
        <f t="shared" si="100"/>
        <v>0</v>
      </c>
      <c r="BK89">
        <f t="shared" si="100"/>
        <v>0</v>
      </c>
      <c r="BL89">
        <f t="shared" si="100"/>
        <v>0</v>
      </c>
      <c r="BM89">
        <f t="shared" si="100"/>
        <v>0</v>
      </c>
    </row>
    <row r="90" spans="48:65" ht="14.25" customHeight="1">
      <c r="AV90">
        <v>84</v>
      </c>
      <c r="AW90" t="str">
        <f>IF(ISERROR(VLOOKUP($AV90,申込一覧表!$AB$5:$AH$167,2,0)),"",VLOOKUP($AV90,申込一覧表!$AB$5:$AH$167,2,0))</f>
        <v/>
      </c>
      <c r="AX90" t="str">
        <f>IF(ISERROR(VLOOKUP($AV90,申込一覧表!$AB$5:$AH$167,7,0)),"",VLOOKUP($AV90,申込一覧表!$AB$5:$AH$167,7,0))</f>
        <v/>
      </c>
      <c r="AY90" t="str">
        <f>IF(ISERROR(VLOOKUP($AV90,申込一覧表!$AB$5:$AI$167,8,0)),"",VLOOKUP($AV90,申込一覧表!$AB$5:$AI$167,8,0))</f>
        <v/>
      </c>
      <c r="AZ90" t="str">
        <f>IF(ISERROR(VLOOKUP($AV90,申込一覧表!$AB$5:$AH$167,5,0)),"",VLOOKUP($AV90,申込一覧表!$AB$5:$AH$167,5,0))</f>
        <v/>
      </c>
      <c r="BA90" t="str">
        <f>IF(ISERROR(VLOOKUP($AV90,申込一覧表!$AB$5:$AJ$167,9,0)),"",VLOOKUP($AV90,申込一覧表!$AB$5:$AJ$167,9,0))</f>
        <v/>
      </c>
      <c r="BB90">
        <f t="shared" si="100"/>
        <v>0</v>
      </c>
      <c r="BC90">
        <f t="shared" si="100"/>
        <v>0</v>
      </c>
      <c r="BD90">
        <f t="shared" si="100"/>
        <v>0</v>
      </c>
      <c r="BE90">
        <f t="shared" si="100"/>
        <v>0</v>
      </c>
      <c r="BF90">
        <f t="shared" si="100"/>
        <v>0</v>
      </c>
      <c r="BG90">
        <f t="shared" si="100"/>
        <v>0</v>
      </c>
      <c r="BH90">
        <f t="shared" si="100"/>
        <v>0</v>
      </c>
      <c r="BI90">
        <f t="shared" si="100"/>
        <v>0</v>
      </c>
      <c r="BJ90">
        <f t="shared" si="100"/>
        <v>0</v>
      </c>
      <c r="BK90">
        <f t="shared" si="100"/>
        <v>0</v>
      </c>
      <c r="BL90">
        <f t="shared" si="100"/>
        <v>0</v>
      </c>
      <c r="BM90">
        <f t="shared" si="100"/>
        <v>0</v>
      </c>
    </row>
    <row r="91" spans="48:65" ht="14.25" customHeight="1">
      <c r="AV91">
        <v>85</v>
      </c>
      <c r="AW91" t="str">
        <f>IF(ISERROR(VLOOKUP($AV91,申込一覧表!$AB$5:$AH$167,2,0)),"",VLOOKUP($AV91,申込一覧表!$AB$5:$AH$167,2,0))</f>
        <v/>
      </c>
      <c r="AX91" t="str">
        <f>IF(ISERROR(VLOOKUP($AV91,申込一覧表!$AB$5:$AH$167,7,0)),"",VLOOKUP($AV91,申込一覧表!$AB$5:$AH$167,7,0))</f>
        <v/>
      </c>
      <c r="AY91" t="str">
        <f>IF(ISERROR(VLOOKUP($AV91,申込一覧表!$AB$5:$AI$167,8,0)),"",VLOOKUP($AV91,申込一覧表!$AB$5:$AI$167,8,0))</f>
        <v/>
      </c>
      <c r="AZ91" t="str">
        <f>IF(ISERROR(VLOOKUP($AV91,申込一覧表!$AB$5:$AH$167,5,0)),"",VLOOKUP($AV91,申込一覧表!$AB$5:$AH$167,5,0))</f>
        <v/>
      </c>
      <c r="BA91" t="str">
        <f>IF(ISERROR(VLOOKUP($AV91,申込一覧表!$AB$5:$AJ$167,9,0)),"",VLOOKUP($AV91,申込一覧表!$AB$5:$AJ$167,9,0))</f>
        <v/>
      </c>
      <c r="BB91">
        <f t="shared" si="100"/>
        <v>0</v>
      </c>
      <c r="BC91">
        <f t="shared" si="100"/>
        <v>0</v>
      </c>
      <c r="BD91">
        <f t="shared" si="100"/>
        <v>0</v>
      </c>
      <c r="BE91">
        <f t="shared" si="100"/>
        <v>0</v>
      </c>
      <c r="BF91">
        <f t="shared" si="100"/>
        <v>0</v>
      </c>
      <c r="BG91">
        <f t="shared" si="100"/>
        <v>0</v>
      </c>
      <c r="BH91">
        <f t="shared" si="100"/>
        <v>0</v>
      </c>
      <c r="BI91">
        <f t="shared" si="100"/>
        <v>0</v>
      </c>
      <c r="BJ91">
        <f t="shared" si="100"/>
        <v>0</v>
      </c>
      <c r="BK91">
        <f t="shared" si="100"/>
        <v>0</v>
      </c>
      <c r="BL91">
        <f t="shared" si="100"/>
        <v>0</v>
      </c>
      <c r="BM91">
        <f t="shared" si="100"/>
        <v>0</v>
      </c>
    </row>
    <row r="92" spans="48:65" ht="14.25" customHeight="1">
      <c r="AV92">
        <v>86</v>
      </c>
      <c r="AW92" t="str">
        <f>IF(ISERROR(VLOOKUP($AV92,申込一覧表!$AB$5:$AH$167,2,0)),"",VLOOKUP($AV92,申込一覧表!$AB$5:$AH$167,2,0))</f>
        <v/>
      </c>
      <c r="AX92" t="str">
        <f>IF(ISERROR(VLOOKUP($AV92,申込一覧表!$AB$5:$AH$167,7,0)),"",VLOOKUP($AV92,申込一覧表!$AB$5:$AH$167,7,0))</f>
        <v/>
      </c>
      <c r="AY92" t="str">
        <f>IF(ISERROR(VLOOKUP($AV92,申込一覧表!$AB$5:$AI$167,8,0)),"",VLOOKUP($AV92,申込一覧表!$AB$5:$AI$167,8,0))</f>
        <v/>
      </c>
      <c r="AZ92" t="str">
        <f>IF(ISERROR(VLOOKUP($AV92,申込一覧表!$AB$5:$AH$167,5,0)),"",VLOOKUP($AV92,申込一覧表!$AB$5:$AH$167,5,0))</f>
        <v/>
      </c>
      <c r="BA92" t="str">
        <f>IF(ISERROR(VLOOKUP($AV92,申込一覧表!$AB$5:$AJ$167,9,0)),"",VLOOKUP($AV92,申込一覧表!$AB$5:$AJ$167,9,0))</f>
        <v/>
      </c>
      <c r="BB92">
        <f t="shared" si="100"/>
        <v>0</v>
      </c>
      <c r="BC92">
        <f t="shared" si="100"/>
        <v>0</v>
      </c>
      <c r="BD92">
        <f t="shared" si="100"/>
        <v>0</v>
      </c>
      <c r="BE92">
        <f t="shared" si="100"/>
        <v>0</v>
      </c>
      <c r="BF92">
        <f t="shared" si="100"/>
        <v>0</v>
      </c>
      <c r="BG92">
        <f t="shared" si="100"/>
        <v>0</v>
      </c>
      <c r="BH92">
        <f t="shared" si="100"/>
        <v>0</v>
      </c>
      <c r="BI92">
        <f t="shared" si="100"/>
        <v>0</v>
      </c>
      <c r="BJ92">
        <f t="shared" si="100"/>
        <v>0</v>
      </c>
      <c r="BK92">
        <f t="shared" si="100"/>
        <v>0</v>
      </c>
      <c r="BL92">
        <f t="shared" si="100"/>
        <v>0</v>
      </c>
      <c r="BM92">
        <f t="shared" si="100"/>
        <v>0</v>
      </c>
    </row>
    <row r="93" spans="48:65" ht="14.25" customHeight="1">
      <c r="AV93">
        <v>87</v>
      </c>
      <c r="AW93" t="str">
        <f>IF(ISERROR(VLOOKUP($AV93,申込一覧表!$AB$5:$AH$167,2,0)),"",VLOOKUP($AV93,申込一覧表!$AB$5:$AH$167,2,0))</f>
        <v/>
      </c>
      <c r="AX93" t="str">
        <f>IF(ISERROR(VLOOKUP($AV93,申込一覧表!$AB$5:$AH$167,7,0)),"",VLOOKUP($AV93,申込一覧表!$AB$5:$AH$167,7,0))</f>
        <v/>
      </c>
      <c r="AY93" t="str">
        <f>IF(ISERROR(VLOOKUP($AV93,申込一覧表!$AB$5:$AI$167,8,0)),"",VLOOKUP($AV93,申込一覧表!$AB$5:$AI$167,8,0))</f>
        <v/>
      </c>
      <c r="AZ93" t="str">
        <f>IF(ISERROR(VLOOKUP($AV93,申込一覧表!$AB$5:$AH$167,5,0)),"",VLOOKUP($AV93,申込一覧表!$AB$5:$AH$167,5,0))</f>
        <v/>
      </c>
      <c r="BA93" t="str">
        <f>IF(ISERROR(VLOOKUP($AV93,申込一覧表!$AB$5:$AJ$167,9,0)),"",VLOOKUP($AV93,申込一覧表!$AB$5:$AJ$167,9,0))</f>
        <v/>
      </c>
      <c r="BB93">
        <f t="shared" si="100"/>
        <v>0</v>
      </c>
      <c r="BC93">
        <f t="shared" si="100"/>
        <v>0</v>
      </c>
      <c r="BD93">
        <f t="shared" si="100"/>
        <v>0</v>
      </c>
      <c r="BE93">
        <f t="shared" si="100"/>
        <v>0</v>
      </c>
      <c r="BF93">
        <f t="shared" si="100"/>
        <v>0</v>
      </c>
      <c r="BG93">
        <f t="shared" si="100"/>
        <v>0</v>
      </c>
      <c r="BH93">
        <f t="shared" si="100"/>
        <v>0</v>
      </c>
      <c r="BI93">
        <f t="shared" si="100"/>
        <v>0</v>
      </c>
      <c r="BJ93">
        <f t="shared" si="100"/>
        <v>0</v>
      </c>
      <c r="BK93">
        <f t="shared" si="100"/>
        <v>0</v>
      </c>
      <c r="BL93">
        <f t="shared" si="100"/>
        <v>0</v>
      </c>
      <c r="BM93">
        <f t="shared" si="100"/>
        <v>0</v>
      </c>
    </row>
    <row r="94" spans="48:65" ht="14.25" customHeight="1">
      <c r="AV94">
        <v>88</v>
      </c>
      <c r="AW94" t="str">
        <f>IF(ISERROR(VLOOKUP($AV94,申込一覧表!$AB$5:$AH$167,2,0)),"",VLOOKUP($AV94,申込一覧表!$AB$5:$AH$167,2,0))</f>
        <v/>
      </c>
      <c r="AX94" t="str">
        <f>IF(ISERROR(VLOOKUP($AV94,申込一覧表!$AB$5:$AH$167,7,0)),"",VLOOKUP($AV94,申込一覧表!$AB$5:$AH$167,7,0))</f>
        <v/>
      </c>
      <c r="AY94" t="str">
        <f>IF(ISERROR(VLOOKUP($AV94,申込一覧表!$AB$5:$AI$167,8,0)),"",VLOOKUP($AV94,申込一覧表!$AB$5:$AI$167,8,0))</f>
        <v/>
      </c>
      <c r="AZ94" t="str">
        <f>IF(ISERROR(VLOOKUP($AV94,申込一覧表!$AB$5:$AH$167,5,0)),"",VLOOKUP($AV94,申込一覧表!$AB$5:$AH$167,5,0))</f>
        <v/>
      </c>
      <c r="BA94" t="str">
        <f>IF(ISERROR(VLOOKUP($AV94,申込一覧表!$AB$5:$AJ$167,9,0)),"",VLOOKUP($AV94,申込一覧表!$AB$5:$AJ$167,9,0))</f>
        <v/>
      </c>
      <c r="BB94">
        <f t="shared" si="100"/>
        <v>0</v>
      </c>
      <c r="BC94">
        <f t="shared" si="100"/>
        <v>0</v>
      </c>
      <c r="BD94">
        <f t="shared" si="100"/>
        <v>0</v>
      </c>
      <c r="BE94">
        <f t="shared" si="100"/>
        <v>0</v>
      </c>
      <c r="BF94">
        <f t="shared" si="100"/>
        <v>0</v>
      </c>
      <c r="BG94">
        <f t="shared" si="100"/>
        <v>0</v>
      </c>
      <c r="BH94">
        <f t="shared" si="100"/>
        <v>0</v>
      </c>
      <c r="BI94">
        <f t="shared" si="100"/>
        <v>0</v>
      </c>
      <c r="BJ94">
        <f t="shared" si="100"/>
        <v>0</v>
      </c>
      <c r="BK94">
        <f t="shared" si="100"/>
        <v>0</v>
      </c>
      <c r="BL94">
        <f t="shared" si="100"/>
        <v>0</v>
      </c>
      <c r="BM94">
        <f t="shared" si="100"/>
        <v>0</v>
      </c>
    </row>
    <row r="95" spans="48:65" ht="14.25" customHeight="1">
      <c r="AV95">
        <v>89</v>
      </c>
      <c r="AW95" t="str">
        <f>IF(ISERROR(VLOOKUP($AV95,申込一覧表!$AB$5:$AH$167,2,0)),"",VLOOKUP($AV95,申込一覧表!$AB$5:$AH$167,2,0))</f>
        <v/>
      </c>
      <c r="AX95" t="str">
        <f>IF(ISERROR(VLOOKUP($AV95,申込一覧表!$AB$5:$AH$167,7,0)),"",VLOOKUP($AV95,申込一覧表!$AB$5:$AH$167,7,0))</f>
        <v/>
      </c>
      <c r="AY95" t="str">
        <f>IF(ISERROR(VLOOKUP($AV95,申込一覧表!$AB$5:$AI$167,8,0)),"",VLOOKUP($AV95,申込一覧表!$AB$5:$AI$167,8,0))</f>
        <v/>
      </c>
      <c r="AZ95" t="str">
        <f>IF(ISERROR(VLOOKUP($AV95,申込一覧表!$AB$5:$AH$167,5,0)),"",VLOOKUP($AV95,申込一覧表!$AB$5:$AH$167,5,0))</f>
        <v/>
      </c>
      <c r="BA95" t="str">
        <f>IF(ISERROR(VLOOKUP($AV95,申込一覧表!$AB$5:$AJ$167,9,0)),"",VLOOKUP($AV95,申込一覧表!$AB$5:$AJ$167,9,0))</f>
        <v/>
      </c>
      <c r="BB95">
        <f t="shared" si="100"/>
        <v>0</v>
      </c>
      <c r="BC95">
        <f t="shared" si="100"/>
        <v>0</v>
      </c>
      <c r="BD95">
        <f t="shared" si="100"/>
        <v>0</v>
      </c>
      <c r="BE95">
        <f t="shared" si="100"/>
        <v>0</v>
      </c>
      <c r="BF95">
        <f t="shared" si="100"/>
        <v>0</v>
      </c>
      <c r="BG95">
        <f t="shared" si="100"/>
        <v>0</v>
      </c>
      <c r="BH95">
        <f t="shared" si="100"/>
        <v>0</v>
      </c>
      <c r="BI95">
        <f t="shared" si="100"/>
        <v>0</v>
      </c>
      <c r="BJ95">
        <f t="shared" si="100"/>
        <v>0</v>
      </c>
      <c r="BK95">
        <f t="shared" si="100"/>
        <v>0</v>
      </c>
      <c r="BL95">
        <f t="shared" si="100"/>
        <v>0</v>
      </c>
      <c r="BM95">
        <f t="shared" si="100"/>
        <v>0</v>
      </c>
    </row>
    <row r="96" spans="48:65" ht="14.25" customHeight="1">
      <c r="AV96">
        <v>90</v>
      </c>
      <c r="AW96" t="str">
        <f>IF(ISERROR(VLOOKUP($AV96,申込一覧表!$AB$5:$AH$167,2,0)),"",VLOOKUP($AV96,申込一覧表!$AB$5:$AH$167,2,0))</f>
        <v/>
      </c>
      <c r="AX96" t="str">
        <f>IF(ISERROR(VLOOKUP($AV96,申込一覧表!$AB$5:$AH$167,7,0)),"",VLOOKUP($AV96,申込一覧表!$AB$5:$AH$167,7,0))</f>
        <v/>
      </c>
      <c r="AY96" t="str">
        <f>IF(ISERROR(VLOOKUP($AV96,申込一覧表!$AB$5:$AI$167,8,0)),"",VLOOKUP($AV96,申込一覧表!$AB$5:$AI$167,8,0))</f>
        <v/>
      </c>
      <c r="AZ96" t="str">
        <f>IF(ISERROR(VLOOKUP($AV96,申込一覧表!$AB$5:$AH$167,5,0)),"",VLOOKUP($AV96,申込一覧表!$AB$5:$AH$167,5,0))</f>
        <v/>
      </c>
      <c r="BA96" t="str">
        <f>IF(ISERROR(VLOOKUP($AV96,申込一覧表!$AB$5:$AJ$167,9,0)),"",VLOOKUP($AV96,申込一覧表!$AB$5:$AJ$167,9,0))</f>
        <v/>
      </c>
      <c r="BB96">
        <f t="shared" si="100"/>
        <v>0</v>
      </c>
      <c r="BC96">
        <f t="shared" si="100"/>
        <v>0</v>
      </c>
      <c r="BD96">
        <f t="shared" si="100"/>
        <v>0</v>
      </c>
      <c r="BE96">
        <f t="shared" si="100"/>
        <v>0</v>
      </c>
      <c r="BF96">
        <f t="shared" si="100"/>
        <v>0</v>
      </c>
      <c r="BG96">
        <f t="shared" si="100"/>
        <v>0</v>
      </c>
      <c r="BH96">
        <f t="shared" si="100"/>
        <v>0</v>
      </c>
      <c r="BI96">
        <f t="shared" si="100"/>
        <v>0</v>
      </c>
      <c r="BJ96">
        <f t="shared" si="100"/>
        <v>0</v>
      </c>
      <c r="BK96">
        <f t="shared" si="100"/>
        <v>0</v>
      </c>
      <c r="BL96">
        <f t="shared" si="100"/>
        <v>0</v>
      </c>
      <c r="BM96">
        <f t="shared" si="100"/>
        <v>0</v>
      </c>
    </row>
    <row r="97" spans="48:65" ht="14.25" customHeight="1">
      <c r="AV97">
        <v>91</v>
      </c>
      <c r="AW97" t="str">
        <f>IF(ISERROR(VLOOKUP($AV97,申込一覧表!$AB$5:$AH$167,2,0)),"",VLOOKUP($AV97,申込一覧表!$AB$5:$AH$167,2,0))</f>
        <v/>
      </c>
      <c r="AX97" t="str">
        <f>IF(ISERROR(VLOOKUP($AV97,申込一覧表!$AB$5:$AH$167,7,0)),"",VLOOKUP($AV97,申込一覧表!$AB$5:$AH$167,7,0))</f>
        <v/>
      </c>
      <c r="AY97" t="str">
        <f>IF(ISERROR(VLOOKUP($AV97,申込一覧表!$AB$5:$AI$167,8,0)),"",VLOOKUP($AV97,申込一覧表!$AB$5:$AI$167,8,0))</f>
        <v/>
      </c>
      <c r="AZ97" t="str">
        <f>IF(ISERROR(VLOOKUP($AV97,申込一覧表!$AB$5:$AH$167,5,0)),"",VLOOKUP($AV97,申込一覧表!$AB$5:$AH$167,5,0))</f>
        <v/>
      </c>
      <c r="BA97" t="str">
        <f>IF(ISERROR(VLOOKUP($AV97,申込一覧表!$AB$5:$AJ$167,9,0)),"",VLOOKUP($AV97,申込一覧表!$AB$5:$AJ$167,9,0))</f>
        <v/>
      </c>
      <c r="BB97">
        <f t="shared" ref="BB97:BM105" si="101">COUNTIF($AB$6:$AE$65,BB$5&amp;$AW97)</f>
        <v>0</v>
      </c>
      <c r="BC97">
        <f t="shared" si="101"/>
        <v>0</v>
      </c>
      <c r="BD97">
        <f t="shared" si="101"/>
        <v>0</v>
      </c>
      <c r="BE97">
        <f t="shared" si="101"/>
        <v>0</v>
      </c>
      <c r="BF97">
        <f t="shared" si="101"/>
        <v>0</v>
      </c>
      <c r="BG97">
        <f t="shared" si="101"/>
        <v>0</v>
      </c>
      <c r="BH97">
        <f t="shared" si="101"/>
        <v>0</v>
      </c>
      <c r="BI97">
        <f t="shared" si="101"/>
        <v>0</v>
      </c>
      <c r="BJ97">
        <f t="shared" si="101"/>
        <v>0</v>
      </c>
      <c r="BK97">
        <f t="shared" si="101"/>
        <v>0</v>
      </c>
      <c r="BL97">
        <f t="shared" si="101"/>
        <v>0</v>
      </c>
      <c r="BM97">
        <f t="shared" si="101"/>
        <v>0</v>
      </c>
    </row>
    <row r="98" spans="48:65" ht="14.25" customHeight="1">
      <c r="AV98">
        <v>92</v>
      </c>
      <c r="AW98" t="str">
        <f>IF(ISERROR(VLOOKUP($AV98,申込一覧表!$AB$5:$AH$167,2,0)),"",VLOOKUP($AV98,申込一覧表!$AB$5:$AH$167,2,0))</f>
        <v/>
      </c>
      <c r="AX98" t="str">
        <f>IF(ISERROR(VLOOKUP($AV98,申込一覧表!$AB$5:$AH$167,7,0)),"",VLOOKUP($AV98,申込一覧表!$AB$5:$AH$167,7,0))</f>
        <v/>
      </c>
      <c r="AY98" t="str">
        <f>IF(ISERROR(VLOOKUP($AV98,申込一覧表!$AB$5:$AI$167,8,0)),"",VLOOKUP($AV98,申込一覧表!$AB$5:$AI$167,8,0))</f>
        <v/>
      </c>
      <c r="AZ98" t="str">
        <f>IF(ISERROR(VLOOKUP($AV98,申込一覧表!$AB$5:$AH$167,5,0)),"",VLOOKUP($AV98,申込一覧表!$AB$5:$AH$167,5,0))</f>
        <v/>
      </c>
      <c r="BA98" t="str">
        <f>IF(ISERROR(VLOOKUP($AV98,申込一覧表!$AB$5:$AJ$167,9,0)),"",VLOOKUP($AV98,申込一覧表!$AB$5:$AJ$167,9,0))</f>
        <v/>
      </c>
      <c r="BB98">
        <f t="shared" si="101"/>
        <v>0</v>
      </c>
      <c r="BC98">
        <f t="shared" si="101"/>
        <v>0</v>
      </c>
      <c r="BD98">
        <f t="shared" si="101"/>
        <v>0</v>
      </c>
      <c r="BE98">
        <f t="shared" si="101"/>
        <v>0</v>
      </c>
      <c r="BF98">
        <f t="shared" si="101"/>
        <v>0</v>
      </c>
      <c r="BG98">
        <f t="shared" si="101"/>
        <v>0</v>
      </c>
      <c r="BH98">
        <f t="shared" si="101"/>
        <v>0</v>
      </c>
      <c r="BI98">
        <f t="shared" si="101"/>
        <v>0</v>
      </c>
      <c r="BJ98">
        <f t="shared" si="101"/>
        <v>0</v>
      </c>
      <c r="BK98">
        <f t="shared" si="101"/>
        <v>0</v>
      </c>
      <c r="BL98">
        <f t="shared" si="101"/>
        <v>0</v>
      </c>
      <c r="BM98">
        <f t="shared" si="101"/>
        <v>0</v>
      </c>
    </row>
    <row r="99" spans="48:65" ht="14.25" customHeight="1">
      <c r="AV99">
        <v>93</v>
      </c>
      <c r="AW99" t="str">
        <f>IF(ISERROR(VLOOKUP($AV99,申込一覧表!$AB$5:$AH$167,2,0)),"",VLOOKUP($AV99,申込一覧表!$AB$5:$AH$167,2,0))</f>
        <v/>
      </c>
      <c r="AX99" t="str">
        <f>IF(ISERROR(VLOOKUP($AV99,申込一覧表!$AB$5:$AH$167,7,0)),"",VLOOKUP($AV99,申込一覧表!$AB$5:$AH$167,7,0))</f>
        <v/>
      </c>
      <c r="AY99" t="str">
        <f>IF(ISERROR(VLOOKUP($AV99,申込一覧表!$AB$5:$AI$167,8,0)),"",VLOOKUP($AV99,申込一覧表!$AB$5:$AI$167,8,0))</f>
        <v/>
      </c>
      <c r="AZ99" t="str">
        <f>IF(ISERROR(VLOOKUP($AV99,申込一覧表!$AB$5:$AH$167,5,0)),"",VLOOKUP($AV99,申込一覧表!$AB$5:$AH$167,5,0))</f>
        <v/>
      </c>
      <c r="BA99" t="str">
        <f>IF(ISERROR(VLOOKUP($AV99,申込一覧表!$AB$5:$AJ$167,9,0)),"",VLOOKUP($AV99,申込一覧表!$AB$5:$AJ$167,9,0))</f>
        <v/>
      </c>
      <c r="BB99">
        <f t="shared" si="101"/>
        <v>0</v>
      </c>
      <c r="BC99">
        <f t="shared" si="101"/>
        <v>0</v>
      </c>
      <c r="BD99">
        <f t="shared" si="101"/>
        <v>0</v>
      </c>
      <c r="BE99">
        <f t="shared" si="101"/>
        <v>0</v>
      </c>
      <c r="BF99">
        <f t="shared" si="101"/>
        <v>0</v>
      </c>
      <c r="BG99">
        <f t="shared" si="101"/>
        <v>0</v>
      </c>
      <c r="BH99">
        <f t="shared" si="101"/>
        <v>0</v>
      </c>
      <c r="BI99">
        <f t="shared" si="101"/>
        <v>0</v>
      </c>
      <c r="BJ99">
        <f t="shared" si="101"/>
        <v>0</v>
      </c>
      <c r="BK99">
        <f t="shared" si="101"/>
        <v>0</v>
      </c>
      <c r="BL99">
        <f t="shared" si="101"/>
        <v>0</v>
      </c>
      <c r="BM99">
        <f t="shared" si="101"/>
        <v>0</v>
      </c>
    </row>
    <row r="100" spans="48:65" ht="14.25" customHeight="1">
      <c r="AV100">
        <v>94</v>
      </c>
      <c r="AW100" t="str">
        <f>IF(ISERROR(VLOOKUP($AV100,申込一覧表!$AB$5:$AH$167,2,0)),"",VLOOKUP($AV100,申込一覧表!$AB$5:$AH$167,2,0))</f>
        <v/>
      </c>
      <c r="AX100" t="str">
        <f>IF(ISERROR(VLOOKUP($AV100,申込一覧表!$AB$5:$AH$167,7,0)),"",VLOOKUP($AV100,申込一覧表!$AB$5:$AH$167,7,0))</f>
        <v/>
      </c>
      <c r="AY100" t="str">
        <f>IF(ISERROR(VLOOKUP($AV100,申込一覧表!$AB$5:$AI$167,8,0)),"",VLOOKUP($AV100,申込一覧表!$AB$5:$AI$167,8,0))</f>
        <v/>
      </c>
      <c r="AZ100" t="str">
        <f>IF(ISERROR(VLOOKUP($AV100,申込一覧表!$AB$5:$AH$167,5,0)),"",VLOOKUP($AV100,申込一覧表!$AB$5:$AH$167,5,0))</f>
        <v/>
      </c>
      <c r="BA100" t="str">
        <f>IF(ISERROR(VLOOKUP($AV100,申込一覧表!$AB$5:$AJ$167,9,0)),"",VLOOKUP($AV100,申込一覧表!$AB$5:$AJ$167,9,0))</f>
        <v/>
      </c>
      <c r="BB100">
        <f t="shared" si="101"/>
        <v>0</v>
      </c>
      <c r="BC100">
        <f t="shared" si="101"/>
        <v>0</v>
      </c>
      <c r="BD100">
        <f t="shared" si="101"/>
        <v>0</v>
      </c>
      <c r="BE100">
        <f t="shared" si="101"/>
        <v>0</v>
      </c>
      <c r="BF100">
        <f t="shared" si="101"/>
        <v>0</v>
      </c>
      <c r="BG100">
        <f t="shared" si="101"/>
        <v>0</v>
      </c>
      <c r="BH100">
        <f t="shared" si="101"/>
        <v>0</v>
      </c>
      <c r="BI100">
        <f t="shared" si="101"/>
        <v>0</v>
      </c>
      <c r="BJ100">
        <f t="shared" si="101"/>
        <v>0</v>
      </c>
      <c r="BK100">
        <f t="shared" si="101"/>
        <v>0</v>
      </c>
      <c r="BL100">
        <f t="shared" si="101"/>
        <v>0</v>
      </c>
      <c r="BM100">
        <f t="shared" si="101"/>
        <v>0</v>
      </c>
    </row>
    <row r="101" spans="48:65" ht="14.25" customHeight="1">
      <c r="AV101">
        <v>95</v>
      </c>
      <c r="AW101" t="str">
        <f>IF(ISERROR(VLOOKUP($AV101,申込一覧表!$AB$5:$AH$167,2,0)),"",VLOOKUP($AV101,申込一覧表!$AB$5:$AH$167,2,0))</f>
        <v/>
      </c>
      <c r="AX101" t="str">
        <f>IF(ISERROR(VLOOKUP($AV101,申込一覧表!$AB$5:$AH$167,7,0)),"",VLOOKUP($AV101,申込一覧表!$AB$5:$AH$167,7,0))</f>
        <v/>
      </c>
      <c r="AY101" t="str">
        <f>IF(ISERROR(VLOOKUP($AV101,申込一覧表!$AB$5:$AI$167,8,0)),"",VLOOKUP($AV101,申込一覧表!$AB$5:$AI$167,8,0))</f>
        <v/>
      </c>
      <c r="AZ101" t="str">
        <f>IF(ISERROR(VLOOKUP($AV101,申込一覧表!$AB$5:$AH$167,5,0)),"",VLOOKUP($AV101,申込一覧表!$AB$5:$AH$167,5,0))</f>
        <v/>
      </c>
      <c r="BA101" t="str">
        <f>IF(ISERROR(VLOOKUP($AV101,申込一覧表!$AB$5:$AJ$167,9,0)),"",VLOOKUP($AV101,申込一覧表!$AB$5:$AJ$167,9,0))</f>
        <v/>
      </c>
      <c r="BB101">
        <f t="shared" si="101"/>
        <v>0</v>
      </c>
      <c r="BC101">
        <f t="shared" si="101"/>
        <v>0</v>
      </c>
      <c r="BD101">
        <f t="shared" si="101"/>
        <v>0</v>
      </c>
      <c r="BE101">
        <f t="shared" si="101"/>
        <v>0</v>
      </c>
      <c r="BF101">
        <f t="shared" si="101"/>
        <v>0</v>
      </c>
      <c r="BG101">
        <f t="shared" si="101"/>
        <v>0</v>
      </c>
      <c r="BH101">
        <f t="shared" si="101"/>
        <v>0</v>
      </c>
      <c r="BI101">
        <f t="shared" si="101"/>
        <v>0</v>
      </c>
      <c r="BJ101">
        <f t="shared" si="101"/>
        <v>0</v>
      </c>
      <c r="BK101">
        <f t="shared" si="101"/>
        <v>0</v>
      </c>
      <c r="BL101">
        <f t="shared" si="101"/>
        <v>0</v>
      </c>
      <c r="BM101">
        <f t="shared" si="101"/>
        <v>0</v>
      </c>
    </row>
    <row r="102" spans="48:65" ht="14.25" customHeight="1">
      <c r="AV102">
        <v>96</v>
      </c>
      <c r="AW102" t="str">
        <f>IF(ISERROR(VLOOKUP($AV102,申込一覧表!$AB$5:$AH$167,2,0)),"",VLOOKUP($AV102,申込一覧表!$AB$5:$AH$167,2,0))</f>
        <v/>
      </c>
      <c r="AX102" t="str">
        <f>IF(ISERROR(VLOOKUP($AV102,申込一覧表!$AB$5:$AH$167,7,0)),"",VLOOKUP($AV102,申込一覧表!$AB$5:$AH$167,7,0))</f>
        <v/>
      </c>
      <c r="AY102" t="str">
        <f>IF(ISERROR(VLOOKUP($AV102,申込一覧表!$AB$5:$AI$167,8,0)),"",VLOOKUP($AV102,申込一覧表!$AB$5:$AI$167,8,0))</f>
        <v/>
      </c>
      <c r="AZ102" t="str">
        <f>IF(ISERROR(VLOOKUP($AV102,申込一覧表!$AB$5:$AH$167,5,0)),"",VLOOKUP($AV102,申込一覧表!$AB$5:$AH$167,5,0))</f>
        <v/>
      </c>
      <c r="BA102" t="str">
        <f>IF(ISERROR(VLOOKUP($AV102,申込一覧表!$AB$5:$AJ$167,9,0)),"",VLOOKUP($AV102,申込一覧表!$AB$5:$AJ$167,9,0))</f>
        <v/>
      </c>
      <c r="BB102">
        <f t="shared" si="101"/>
        <v>0</v>
      </c>
      <c r="BC102">
        <f t="shared" si="101"/>
        <v>0</v>
      </c>
      <c r="BD102">
        <f t="shared" si="101"/>
        <v>0</v>
      </c>
      <c r="BE102">
        <f t="shared" si="101"/>
        <v>0</v>
      </c>
      <c r="BF102">
        <f t="shared" si="101"/>
        <v>0</v>
      </c>
      <c r="BG102">
        <f t="shared" si="101"/>
        <v>0</v>
      </c>
      <c r="BH102">
        <f t="shared" si="101"/>
        <v>0</v>
      </c>
      <c r="BI102">
        <f t="shared" si="101"/>
        <v>0</v>
      </c>
      <c r="BJ102">
        <f t="shared" si="101"/>
        <v>0</v>
      </c>
      <c r="BK102">
        <f t="shared" si="101"/>
        <v>0</v>
      </c>
      <c r="BL102">
        <f t="shared" si="101"/>
        <v>0</v>
      </c>
      <c r="BM102">
        <f t="shared" si="101"/>
        <v>0</v>
      </c>
    </row>
    <row r="103" spans="48:65" ht="14.25" customHeight="1">
      <c r="AV103">
        <v>97</v>
      </c>
      <c r="AW103" t="str">
        <f>IF(ISERROR(VLOOKUP($AV103,申込一覧表!$AB$5:$AH$167,2,0)),"",VLOOKUP($AV103,申込一覧表!$AB$5:$AH$167,2,0))</f>
        <v/>
      </c>
      <c r="AX103" t="str">
        <f>IF(ISERROR(VLOOKUP($AV103,申込一覧表!$AB$5:$AH$167,7,0)),"",VLOOKUP($AV103,申込一覧表!$AB$5:$AH$167,7,0))</f>
        <v/>
      </c>
      <c r="AY103" t="str">
        <f>IF(ISERROR(VLOOKUP($AV103,申込一覧表!$AB$5:$AI$167,8,0)),"",VLOOKUP($AV103,申込一覧表!$AB$5:$AI$167,8,0))</f>
        <v/>
      </c>
      <c r="AZ103" t="str">
        <f>IF(ISERROR(VLOOKUP($AV103,申込一覧表!$AB$5:$AH$167,5,0)),"",VLOOKUP($AV103,申込一覧表!$AB$5:$AH$167,5,0))</f>
        <v/>
      </c>
      <c r="BA103" t="str">
        <f>IF(ISERROR(VLOOKUP($AV103,申込一覧表!$AB$5:$AJ$167,9,0)),"",VLOOKUP($AV103,申込一覧表!$AB$5:$AJ$167,9,0))</f>
        <v/>
      </c>
      <c r="BB103">
        <f t="shared" si="101"/>
        <v>0</v>
      </c>
      <c r="BC103">
        <f t="shared" si="101"/>
        <v>0</v>
      </c>
      <c r="BD103">
        <f t="shared" si="101"/>
        <v>0</v>
      </c>
      <c r="BE103">
        <f t="shared" si="101"/>
        <v>0</v>
      </c>
      <c r="BF103">
        <f t="shared" si="101"/>
        <v>0</v>
      </c>
      <c r="BG103">
        <f t="shared" si="101"/>
        <v>0</v>
      </c>
      <c r="BH103">
        <f t="shared" si="101"/>
        <v>0</v>
      </c>
      <c r="BI103">
        <f t="shared" si="101"/>
        <v>0</v>
      </c>
      <c r="BJ103">
        <f t="shared" si="101"/>
        <v>0</v>
      </c>
      <c r="BK103">
        <f t="shared" si="101"/>
        <v>0</v>
      </c>
      <c r="BL103">
        <f t="shared" si="101"/>
        <v>0</v>
      </c>
      <c r="BM103">
        <f t="shared" si="101"/>
        <v>0</v>
      </c>
    </row>
    <row r="104" spans="48:65" ht="14.25" customHeight="1">
      <c r="AV104">
        <v>98</v>
      </c>
      <c r="AW104" t="str">
        <f>IF(ISERROR(VLOOKUP($AV104,申込一覧表!$AB$5:$AH$167,2,0)),"",VLOOKUP($AV104,申込一覧表!$AB$5:$AH$167,2,0))</f>
        <v/>
      </c>
      <c r="AX104" t="str">
        <f>IF(ISERROR(VLOOKUP($AV104,申込一覧表!$AB$5:$AH$167,7,0)),"",VLOOKUP($AV104,申込一覧表!$AB$5:$AH$167,7,0))</f>
        <v/>
      </c>
      <c r="AY104" t="str">
        <f>IF(ISERROR(VLOOKUP($AV104,申込一覧表!$AB$5:$AI$167,8,0)),"",VLOOKUP($AV104,申込一覧表!$AB$5:$AI$167,8,0))</f>
        <v/>
      </c>
      <c r="AZ104" t="str">
        <f>IF(ISERROR(VLOOKUP($AV104,申込一覧表!$AB$5:$AH$167,5,0)),"",VLOOKUP($AV104,申込一覧表!$AB$5:$AH$167,5,0))</f>
        <v/>
      </c>
      <c r="BA104" t="str">
        <f>IF(ISERROR(VLOOKUP($AV104,申込一覧表!$AB$5:$AJ$167,9,0)),"",VLOOKUP($AV104,申込一覧表!$AB$5:$AJ$167,9,0))</f>
        <v/>
      </c>
      <c r="BB104">
        <f t="shared" si="101"/>
        <v>0</v>
      </c>
      <c r="BC104">
        <f t="shared" si="101"/>
        <v>0</v>
      </c>
      <c r="BD104">
        <f t="shared" si="101"/>
        <v>0</v>
      </c>
      <c r="BE104">
        <f t="shared" si="101"/>
        <v>0</v>
      </c>
      <c r="BF104">
        <f t="shared" si="101"/>
        <v>0</v>
      </c>
      <c r="BG104">
        <f t="shared" si="101"/>
        <v>0</v>
      </c>
      <c r="BH104">
        <f t="shared" si="101"/>
        <v>0</v>
      </c>
      <c r="BI104">
        <f t="shared" si="101"/>
        <v>0</v>
      </c>
      <c r="BJ104">
        <f t="shared" si="101"/>
        <v>0</v>
      </c>
      <c r="BK104">
        <f t="shared" si="101"/>
        <v>0</v>
      </c>
      <c r="BL104">
        <f t="shared" si="101"/>
        <v>0</v>
      </c>
      <c r="BM104">
        <f t="shared" si="101"/>
        <v>0</v>
      </c>
    </row>
    <row r="105" spans="48:65" ht="14.25" customHeight="1">
      <c r="AV105">
        <v>99</v>
      </c>
      <c r="AW105" t="str">
        <f>IF(ISERROR(VLOOKUP($AV105,申込一覧表!$AB$5:$AH$167,2,0)),"",VLOOKUP($AV105,申込一覧表!$AB$5:$AH$167,2,0))</f>
        <v/>
      </c>
      <c r="AX105" t="str">
        <f>IF(ISERROR(VLOOKUP($AV105,申込一覧表!$AB$5:$AH$167,7,0)),"",VLOOKUP($AV105,申込一覧表!$AB$5:$AH$167,7,0))</f>
        <v/>
      </c>
      <c r="AY105" t="str">
        <f>IF(ISERROR(VLOOKUP($AV105,申込一覧表!$AB$5:$AI$167,8,0)),"",VLOOKUP($AV105,申込一覧表!$AB$5:$AI$167,8,0))</f>
        <v/>
      </c>
      <c r="AZ105" t="str">
        <f>IF(ISERROR(VLOOKUP($AV105,申込一覧表!$AB$5:$AH$167,5,0)),"",VLOOKUP($AV105,申込一覧表!$AB$5:$AH$167,5,0))</f>
        <v/>
      </c>
      <c r="BA105" t="str">
        <f>IF(ISERROR(VLOOKUP($AV105,申込一覧表!$AB$5:$AJ$167,9,0)),"",VLOOKUP($AV105,申込一覧表!$AB$5:$AJ$167,9,0))</f>
        <v/>
      </c>
      <c r="BB105">
        <f t="shared" si="101"/>
        <v>0</v>
      </c>
      <c r="BC105">
        <f t="shared" si="101"/>
        <v>0</v>
      </c>
      <c r="BD105">
        <f t="shared" si="101"/>
        <v>0</v>
      </c>
      <c r="BE105">
        <f t="shared" si="101"/>
        <v>0</v>
      </c>
      <c r="BF105">
        <f t="shared" si="101"/>
        <v>0</v>
      </c>
      <c r="BG105">
        <f t="shared" si="101"/>
        <v>0</v>
      </c>
      <c r="BH105">
        <f t="shared" si="101"/>
        <v>0</v>
      </c>
      <c r="BI105">
        <f t="shared" si="101"/>
        <v>0</v>
      </c>
      <c r="BJ105">
        <f t="shared" si="101"/>
        <v>0</v>
      </c>
      <c r="BK105">
        <f t="shared" si="101"/>
        <v>0</v>
      </c>
      <c r="BL105">
        <f t="shared" si="101"/>
        <v>0</v>
      </c>
      <c r="BM105">
        <f t="shared" si="101"/>
        <v>0</v>
      </c>
    </row>
    <row r="106" spans="48:65" ht="14.25" customHeight="1">
      <c r="AV106">
        <v>100</v>
      </c>
      <c r="AW106" t="str">
        <f>IF(ISERROR(VLOOKUP($AV106,申込一覧表!$AB$5:$AH$167,2,0)),"",VLOOKUP($AV106,申込一覧表!$AB$5:$AH$167,2,0))</f>
        <v/>
      </c>
      <c r="AX106" t="str">
        <f>IF(ISERROR(VLOOKUP($AV106,申込一覧表!$AB$5:$AH$167,7,0)),"",VLOOKUP($AV106,申込一覧表!$AB$5:$AH$167,7,0))</f>
        <v/>
      </c>
      <c r="AY106" t="str">
        <f>IF(ISERROR(VLOOKUP($AV106,申込一覧表!$AB$5:$AI$167,8,0)),"",VLOOKUP($AV106,申込一覧表!$AB$5:$AI$167,8,0))</f>
        <v/>
      </c>
      <c r="AZ106" t="str">
        <f>IF(ISERROR(VLOOKUP($AV106,申込一覧表!$AB$5:$AH$167,5,0)),"",VLOOKUP($AV106,申込一覧表!$AB$5:$AH$167,5,0))</f>
        <v/>
      </c>
      <c r="BA106" t="str">
        <f>IF(ISERROR(VLOOKUP($AV106,申込一覧表!$AB$5:$AJ$167,9,0)),"",VLOOKUP($AV106,申込一覧表!$AB$5:$AJ$167,9,0))</f>
        <v/>
      </c>
      <c r="BB106">
        <f t="shared" ref="BB106:BM121" si="102">COUNTIF($AB$6:$AE$65,BB$5&amp;$AW106)</f>
        <v>0</v>
      </c>
      <c r="BC106">
        <f t="shared" si="102"/>
        <v>0</v>
      </c>
      <c r="BD106">
        <f t="shared" si="102"/>
        <v>0</v>
      </c>
      <c r="BE106">
        <f t="shared" si="102"/>
        <v>0</v>
      </c>
      <c r="BF106">
        <f t="shared" si="102"/>
        <v>0</v>
      </c>
      <c r="BG106">
        <f t="shared" si="102"/>
        <v>0</v>
      </c>
      <c r="BH106">
        <f t="shared" si="102"/>
        <v>0</v>
      </c>
      <c r="BI106">
        <f t="shared" si="102"/>
        <v>0</v>
      </c>
      <c r="BJ106">
        <f t="shared" si="102"/>
        <v>0</v>
      </c>
      <c r="BK106">
        <f t="shared" si="102"/>
        <v>0</v>
      </c>
      <c r="BL106">
        <f t="shared" si="102"/>
        <v>0</v>
      </c>
      <c r="BM106">
        <f t="shared" si="102"/>
        <v>0</v>
      </c>
    </row>
    <row r="107" spans="48:65" ht="14.25" customHeight="1">
      <c r="AV107">
        <v>101</v>
      </c>
      <c r="AW107" t="str">
        <f>IF(ISERROR(VLOOKUP($AV107,申込一覧表!$AB$5:$AH$167,2,0)),"",VLOOKUP($AV107,申込一覧表!$AB$5:$AH$167,2,0))</f>
        <v/>
      </c>
      <c r="AX107" t="str">
        <f>IF(ISERROR(VLOOKUP($AV107,申込一覧表!$AB$5:$AH$167,7,0)),"",VLOOKUP($AV107,申込一覧表!$AB$5:$AH$167,7,0))</f>
        <v/>
      </c>
      <c r="AY107" t="str">
        <f>IF(ISERROR(VLOOKUP($AV107,申込一覧表!$AB$5:$AI$167,8,0)),"",VLOOKUP($AV107,申込一覧表!$AB$5:$AI$167,8,0))</f>
        <v/>
      </c>
      <c r="AZ107" t="str">
        <f>IF(ISERROR(VLOOKUP($AV107,申込一覧表!$AB$5:$AH$167,5,0)),"",VLOOKUP($AV107,申込一覧表!$AB$5:$AH$167,5,0))</f>
        <v/>
      </c>
      <c r="BA107" t="str">
        <f>IF(ISERROR(VLOOKUP($AV107,申込一覧表!$AB$5:$AJ$167,9,0)),"",VLOOKUP($AV107,申込一覧表!$AB$5:$AJ$167,9,0))</f>
        <v/>
      </c>
      <c r="BB107">
        <f t="shared" si="102"/>
        <v>0</v>
      </c>
      <c r="BC107">
        <f t="shared" si="102"/>
        <v>0</v>
      </c>
      <c r="BD107">
        <f t="shared" si="102"/>
        <v>0</v>
      </c>
      <c r="BE107">
        <f t="shared" si="102"/>
        <v>0</v>
      </c>
      <c r="BF107">
        <f t="shared" si="102"/>
        <v>0</v>
      </c>
      <c r="BG107">
        <f t="shared" si="102"/>
        <v>0</v>
      </c>
      <c r="BH107">
        <f t="shared" si="102"/>
        <v>0</v>
      </c>
      <c r="BI107">
        <f t="shared" si="102"/>
        <v>0</v>
      </c>
      <c r="BJ107">
        <f t="shared" si="102"/>
        <v>0</v>
      </c>
      <c r="BK107">
        <f t="shared" si="102"/>
        <v>0</v>
      </c>
      <c r="BL107">
        <f t="shared" si="102"/>
        <v>0</v>
      </c>
      <c r="BM107">
        <f t="shared" si="102"/>
        <v>0</v>
      </c>
    </row>
    <row r="108" spans="48:65" ht="14.25" customHeight="1">
      <c r="AV108">
        <v>102</v>
      </c>
      <c r="AW108" t="str">
        <f>IF(ISERROR(VLOOKUP($AV108,申込一覧表!$AB$5:$AH$167,2,0)),"",VLOOKUP($AV108,申込一覧表!$AB$5:$AH$167,2,0))</f>
        <v/>
      </c>
      <c r="AX108" t="str">
        <f>IF(ISERROR(VLOOKUP($AV108,申込一覧表!$AB$5:$AH$167,7,0)),"",VLOOKUP($AV108,申込一覧表!$AB$5:$AH$167,7,0))</f>
        <v/>
      </c>
      <c r="AY108" t="str">
        <f>IF(ISERROR(VLOOKUP($AV108,申込一覧表!$AB$5:$AI$167,8,0)),"",VLOOKUP($AV108,申込一覧表!$AB$5:$AI$167,8,0))</f>
        <v/>
      </c>
      <c r="AZ108" t="str">
        <f>IF(ISERROR(VLOOKUP($AV108,申込一覧表!$AB$5:$AH$167,5,0)),"",VLOOKUP($AV108,申込一覧表!$AB$5:$AH$167,5,0))</f>
        <v/>
      </c>
      <c r="BA108" t="str">
        <f>IF(ISERROR(VLOOKUP($AV108,申込一覧表!$AB$5:$AJ$167,9,0)),"",VLOOKUP($AV108,申込一覧表!$AB$5:$AJ$167,9,0))</f>
        <v/>
      </c>
      <c r="BB108">
        <f t="shared" si="102"/>
        <v>0</v>
      </c>
      <c r="BC108">
        <f t="shared" si="102"/>
        <v>0</v>
      </c>
      <c r="BD108">
        <f t="shared" si="102"/>
        <v>0</v>
      </c>
      <c r="BE108">
        <f t="shared" si="102"/>
        <v>0</v>
      </c>
      <c r="BF108">
        <f t="shared" si="102"/>
        <v>0</v>
      </c>
      <c r="BG108">
        <f t="shared" si="102"/>
        <v>0</v>
      </c>
      <c r="BH108">
        <f t="shared" si="102"/>
        <v>0</v>
      </c>
      <c r="BI108">
        <f t="shared" si="102"/>
        <v>0</v>
      </c>
      <c r="BJ108">
        <f t="shared" si="102"/>
        <v>0</v>
      </c>
      <c r="BK108">
        <f t="shared" si="102"/>
        <v>0</v>
      </c>
      <c r="BL108">
        <f t="shared" si="102"/>
        <v>0</v>
      </c>
      <c r="BM108">
        <f t="shared" si="102"/>
        <v>0</v>
      </c>
    </row>
    <row r="109" spans="48:65" ht="14.25" customHeight="1">
      <c r="AV109">
        <v>103</v>
      </c>
      <c r="AW109" t="str">
        <f>IF(ISERROR(VLOOKUP($AV109,申込一覧表!$AB$5:$AH$167,2,0)),"",VLOOKUP($AV109,申込一覧表!$AB$5:$AH$167,2,0))</f>
        <v/>
      </c>
      <c r="AX109" t="str">
        <f>IF(ISERROR(VLOOKUP($AV109,申込一覧表!$AB$5:$AH$167,7,0)),"",VLOOKUP($AV109,申込一覧表!$AB$5:$AH$167,7,0))</f>
        <v/>
      </c>
      <c r="AY109" t="str">
        <f>IF(ISERROR(VLOOKUP($AV109,申込一覧表!$AB$5:$AI$167,8,0)),"",VLOOKUP($AV109,申込一覧表!$AB$5:$AI$167,8,0))</f>
        <v/>
      </c>
      <c r="AZ109" t="str">
        <f>IF(ISERROR(VLOOKUP($AV109,申込一覧表!$AB$5:$AH$167,5,0)),"",VLOOKUP($AV109,申込一覧表!$AB$5:$AH$167,5,0))</f>
        <v/>
      </c>
      <c r="BA109" t="str">
        <f>IF(ISERROR(VLOOKUP($AV109,申込一覧表!$AB$5:$AJ$167,9,0)),"",VLOOKUP($AV109,申込一覧表!$AB$5:$AJ$167,9,0))</f>
        <v/>
      </c>
      <c r="BB109">
        <f t="shared" si="102"/>
        <v>0</v>
      </c>
      <c r="BC109">
        <f t="shared" si="102"/>
        <v>0</v>
      </c>
      <c r="BD109">
        <f t="shared" si="102"/>
        <v>0</v>
      </c>
      <c r="BE109">
        <f t="shared" si="102"/>
        <v>0</v>
      </c>
      <c r="BF109">
        <f t="shared" si="102"/>
        <v>0</v>
      </c>
      <c r="BG109">
        <f t="shared" si="102"/>
        <v>0</v>
      </c>
      <c r="BH109">
        <f t="shared" si="102"/>
        <v>0</v>
      </c>
      <c r="BI109">
        <f t="shared" si="102"/>
        <v>0</v>
      </c>
      <c r="BJ109">
        <f t="shared" si="102"/>
        <v>0</v>
      </c>
      <c r="BK109">
        <f t="shared" si="102"/>
        <v>0</v>
      </c>
      <c r="BL109">
        <f t="shared" si="102"/>
        <v>0</v>
      </c>
      <c r="BM109">
        <f t="shared" si="102"/>
        <v>0</v>
      </c>
    </row>
    <row r="110" spans="48:65" ht="14.25" customHeight="1">
      <c r="AV110">
        <v>104</v>
      </c>
      <c r="AW110" t="str">
        <f>IF(ISERROR(VLOOKUP($AV110,申込一覧表!$AB$5:$AH$167,2,0)),"",VLOOKUP($AV110,申込一覧表!$AB$5:$AH$167,2,0))</f>
        <v/>
      </c>
      <c r="AX110" t="str">
        <f>IF(ISERROR(VLOOKUP($AV110,申込一覧表!$AB$5:$AH$167,7,0)),"",VLOOKUP($AV110,申込一覧表!$AB$5:$AH$167,7,0))</f>
        <v/>
      </c>
      <c r="AY110" t="str">
        <f>IF(ISERROR(VLOOKUP($AV110,申込一覧表!$AB$5:$AI$167,8,0)),"",VLOOKUP($AV110,申込一覧表!$AB$5:$AI$167,8,0))</f>
        <v/>
      </c>
      <c r="AZ110" t="str">
        <f>IF(ISERROR(VLOOKUP($AV110,申込一覧表!$AB$5:$AH$167,5,0)),"",VLOOKUP($AV110,申込一覧表!$AB$5:$AH$167,5,0))</f>
        <v/>
      </c>
      <c r="BA110" t="str">
        <f>IF(ISERROR(VLOOKUP($AV110,申込一覧表!$AB$5:$AJ$167,9,0)),"",VLOOKUP($AV110,申込一覧表!$AB$5:$AJ$167,9,0))</f>
        <v/>
      </c>
      <c r="BB110">
        <f t="shared" si="102"/>
        <v>0</v>
      </c>
      <c r="BC110">
        <f t="shared" si="102"/>
        <v>0</v>
      </c>
      <c r="BD110">
        <f t="shared" si="102"/>
        <v>0</v>
      </c>
      <c r="BE110">
        <f t="shared" si="102"/>
        <v>0</v>
      </c>
      <c r="BF110">
        <f t="shared" si="102"/>
        <v>0</v>
      </c>
      <c r="BG110">
        <f t="shared" si="102"/>
        <v>0</v>
      </c>
      <c r="BH110">
        <f t="shared" si="102"/>
        <v>0</v>
      </c>
      <c r="BI110">
        <f t="shared" si="102"/>
        <v>0</v>
      </c>
      <c r="BJ110">
        <f t="shared" si="102"/>
        <v>0</v>
      </c>
      <c r="BK110">
        <f t="shared" si="102"/>
        <v>0</v>
      </c>
      <c r="BL110">
        <f t="shared" si="102"/>
        <v>0</v>
      </c>
      <c r="BM110">
        <f t="shared" si="102"/>
        <v>0</v>
      </c>
    </row>
    <row r="111" spans="48:65" ht="14.25" customHeight="1">
      <c r="AV111">
        <v>105</v>
      </c>
      <c r="AW111" t="str">
        <f>IF(ISERROR(VLOOKUP($AV111,申込一覧表!$AB$5:$AH$167,2,0)),"",VLOOKUP($AV111,申込一覧表!$AB$5:$AH$167,2,0))</f>
        <v/>
      </c>
      <c r="AX111" t="str">
        <f>IF(ISERROR(VLOOKUP($AV111,申込一覧表!$AB$5:$AH$167,7,0)),"",VLOOKUP($AV111,申込一覧表!$AB$5:$AH$167,7,0))</f>
        <v/>
      </c>
      <c r="AY111" t="str">
        <f>IF(ISERROR(VLOOKUP($AV111,申込一覧表!$AB$5:$AI$167,8,0)),"",VLOOKUP($AV111,申込一覧表!$AB$5:$AI$167,8,0))</f>
        <v/>
      </c>
      <c r="AZ111" t="str">
        <f>IF(ISERROR(VLOOKUP($AV111,申込一覧表!$AB$5:$AH$167,5,0)),"",VLOOKUP($AV111,申込一覧表!$AB$5:$AH$167,5,0))</f>
        <v/>
      </c>
      <c r="BA111" t="str">
        <f>IF(ISERROR(VLOOKUP($AV111,申込一覧表!$AB$5:$AJ$167,9,0)),"",VLOOKUP($AV111,申込一覧表!$AB$5:$AJ$167,9,0))</f>
        <v/>
      </c>
      <c r="BB111">
        <f t="shared" si="102"/>
        <v>0</v>
      </c>
      <c r="BC111">
        <f t="shared" si="102"/>
        <v>0</v>
      </c>
      <c r="BD111">
        <f t="shared" si="102"/>
        <v>0</v>
      </c>
      <c r="BE111">
        <f t="shared" si="102"/>
        <v>0</v>
      </c>
      <c r="BF111">
        <f t="shared" si="102"/>
        <v>0</v>
      </c>
      <c r="BG111">
        <f t="shared" si="102"/>
        <v>0</v>
      </c>
      <c r="BH111">
        <f t="shared" si="102"/>
        <v>0</v>
      </c>
      <c r="BI111">
        <f t="shared" si="102"/>
        <v>0</v>
      </c>
      <c r="BJ111">
        <f t="shared" si="102"/>
        <v>0</v>
      </c>
      <c r="BK111">
        <f t="shared" si="102"/>
        <v>0</v>
      </c>
      <c r="BL111">
        <f t="shared" si="102"/>
        <v>0</v>
      </c>
      <c r="BM111">
        <f t="shared" si="102"/>
        <v>0</v>
      </c>
    </row>
    <row r="112" spans="48:65" ht="14.25" customHeight="1">
      <c r="AV112">
        <v>106</v>
      </c>
      <c r="AW112" t="str">
        <f>IF(ISERROR(VLOOKUP($AV112,申込一覧表!$AB$5:$AH$167,2,0)),"",VLOOKUP($AV112,申込一覧表!$AB$5:$AH$167,2,0))</f>
        <v/>
      </c>
      <c r="AX112" t="str">
        <f>IF(ISERROR(VLOOKUP($AV112,申込一覧表!$AB$5:$AH$167,7,0)),"",VLOOKUP($AV112,申込一覧表!$AB$5:$AH$167,7,0))</f>
        <v/>
      </c>
      <c r="AY112" t="str">
        <f>IF(ISERROR(VLOOKUP($AV112,申込一覧表!$AB$5:$AI$167,8,0)),"",VLOOKUP($AV112,申込一覧表!$AB$5:$AI$167,8,0))</f>
        <v/>
      </c>
      <c r="AZ112" t="str">
        <f>IF(ISERROR(VLOOKUP($AV112,申込一覧表!$AB$5:$AH$167,5,0)),"",VLOOKUP($AV112,申込一覧表!$AB$5:$AH$167,5,0))</f>
        <v/>
      </c>
      <c r="BA112" t="str">
        <f>IF(ISERROR(VLOOKUP($AV112,申込一覧表!$AB$5:$AJ$167,9,0)),"",VLOOKUP($AV112,申込一覧表!$AB$5:$AJ$167,9,0))</f>
        <v/>
      </c>
      <c r="BB112">
        <f t="shared" si="102"/>
        <v>0</v>
      </c>
      <c r="BC112">
        <f t="shared" si="102"/>
        <v>0</v>
      </c>
      <c r="BD112">
        <f t="shared" si="102"/>
        <v>0</v>
      </c>
      <c r="BE112">
        <f t="shared" si="102"/>
        <v>0</v>
      </c>
      <c r="BF112">
        <f t="shared" si="102"/>
        <v>0</v>
      </c>
      <c r="BG112">
        <f t="shared" si="102"/>
        <v>0</v>
      </c>
      <c r="BH112">
        <f t="shared" si="102"/>
        <v>0</v>
      </c>
      <c r="BI112">
        <f t="shared" si="102"/>
        <v>0</v>
      </c>
      <c r="BJ112">
        <f t="shared" si="102"/>
        <v>0</v>
      </c>
      <c r="BK112">
        <f t="shared" si="102"/>
        <v>0</v>
      </c>
      <c r="BL112">
        <f t="shared" si="102"/>
        <v>0</v>
      </c>
      <c r="BM112">
        <f t="shared" si="102"/>
        <v>0</v>
      </c>
    </row>
    <row r="113" spans="48:65" ht="14.25" customHeight="1">
      <c r="AV113">
        <v>107</v>
      </c>
      <c r="AW113" t="str">
        <f>IF(ISERROR(VLOOKUP($AV113,申込一覧表!$AB$5:$AH$167,2,0)),"",VLOOKUP($AV113,申込一覧表!$AB$5:$AH$167,2,0))</f>
        <v/>
      </c>
      <c r="AX113" t="str">
        <f>IF(ISERROR(VLOOKUP($AV113,申込一覧表!$AB$5:$AH$167,7,0)),"",VLOOKUP($AV113,申込一覧表!$AB$5:$AH$167,7,0))</f>
        <v/>
      </c>
      <c r="AY113" t="str">
        <f>IF(ISERROR(VLOOKUP($AV113,申込一覧表!$AB$5:$AI$167,8,0)),"",VLOOKUP($AV113,申込一覧表!$AB$5:$AI$167,8,0))</f>
        <v/>
      </c>
      <c r="AZ113" t="str">
        <f>IF(ISERROR(VLOOKUP($AV113,申込一覧表!$AB$5:$AH$167,5,0)),"",VLOOKUP($AV113,申込一覧表!$AB$5:$AH$167,5,0))</f>
        <v/>
      </c>
      <c r="BA113" t="str">
        <f>IF(ISERROR(VLOOKUP($AV113,申込一覧表!$AB$5:$AJ$167,9,0)),"",VLOOKUP($AV113,申込一覧表!$AB$5:$AJ$167,9,0))</f>
        <v/>
      </c>
      <c r="BB113">
        <f t="shared" si="102"/>
        <v>0</v>
      </c>
      <c r="BC113">
        <f t="shared" si="102"/>
        <v>0</v>
      </c>
      <c r="BD113">
        <f t="shared" si="102"/>
        <v>0</v>
      </c>
      <c r="BE113">
        <f t="shared" si="102"/>
        <v>0</v>
      </c>
      <c r="BF113">
        <f t="shared" si="102"/>
        <v>0</v>
      </c>
      <c r="BG113">
        <f t="shared" si="102"/>
        <v>0</v>
      </c>
      <c r="BH113">
        <f t="shared" si="102"/>
        <v>0</v>
      </c>
      <c r="BI113">
        <f t="shared" si="102"/>
        <v>0</v>
      </c>
      <c r="BJ113">
        <f t="shared" si="102"/>
        <v>0</v>
      </c>
      <c r="BK113">
        <f t="shared" si="102"/>
        <v>0</v>
      </c>
      <c r="BL113">
        <f t="shared" si="102"/>
        <v>0</v>
      </c>
      <c r="BM113">
        <f t="shared" si="102"/>
        <v>0</v>
      </c>
    </row>
    <row r="114" spans="48:65" ht="14.25" customHeight="1">
      <c r="AV114">
        <v>108</v>
      </c>
      <c r="AW114" t="str">
        <f>IF(ISERROR(VLOOKUP($AV114,申込一覧表!$AB$5:$AH$167,2,0)),"",VLOOKUP($AV114,申込一覧表!$AB$5:$AH$167,2,0))</f>
        <v/>
      </c>
      <c r="AX114" t="str">
        <f>IF(ISERROR(VLOOKUP($AV114,申込一覧表!$AB$5:$AH$167,7,0)),"",VLOOKUP($AV114,申込一覧表!$AB$5:$AH$167,7,0))</f>
        <v/>
      </c>
      <c r="AY114" t="str">
        <f>IF(ISERROR(VLOOKUP($AV114,申込一覧表!$AB$5:$AI$167,8,0)),"",VLOOKUP($AV114,申込一覧表!$AB$5:$AI$167,8,0))</f>
        <v/>
      </c>
      <c r="AZ114" t="str">
        <f>IF(ISERROR(VLOOKUP($AV114,申込一覧表!$AB$5:$AH$167,5,0)),"",VLOOKUP($AV114,申込一覧表!$AB$5:$AH$167,5,0))</f>
        <v/>
      </c>
      <c r="BA114" t="str">
        <f>IF(ISERROR(VLOOKUP($AV114,申込一覧表!$AB$5:$AJ$167,9,0)),"",VLOOKUP($AV114,申込一覧表!$AB$5:$AJ$167,9,0))</f>
        <v/>
      </c>
      <c r="BB114">
        <f t="shared" si="102"/>
        <v>0</v>
      </c>
      <c r="BC114">
        <f t="shared" si="102"/>
        <v>0</v>
      </c>
      <c r="BD114">
        <f t="shared" si="102"/>
        <v>0</v>
      </c>
      <c r="BE114">
        <f t="shared" si="102"/>
        <v>0</v>
      </c>
      <c r="BF114">
        <f t="shared" si="102"/>
        <v>0</v>
      </c>
      <c r="BG114">
        <f t="shared" si="102"/>
        <v>0</v>
      </c>
      <c r="BH114">
        <f t="shared" si="102"/>
        <v>0</v>
      </c>
      <c r="BI114">
        <f t="shared" si="102"/>
        <v>0</v>
      </c>
      <c r="BJ114">
        <f t="shared" si="102"/>
        <v>0</v>
      </c>
      <c r="BK114">
        <f t="shared" si="102"/>
        <v>0</v>
      </c>
      <c r="BL114">
        <f t="shared" si="102"/>
        <v>0</v>
      </c>
      <c r="BM114">
        <f t="shared" si="102"/>
        <v>0</v>
      </c>
    </row>
    <row r="115" spans="48:65" ht="14.25" customHeight="1">
      <c r="AV115">
        <v>109</v>
      </c>
      <c r="AW115" t="str">
        <f>IF(ISERROR(VLOOKUP($AV115,申込一覧表!$AB$5:$AH$167,2,0)),"",VLOOKUP($AV115,申込一覧表!$AB$5:$AH$167,2,0))</f>
        <v/>
      </c>
      <c r="AX115" t="str">
        <f>IF(ISERROR(VLOOKUP($AV115,申込一覧表!$AB$5:$AH$167,7,0)),"",VLOOKUP($AV115,申込一覧表!$AB$5:$AH$167,7,0))</f>
        <v/>
      </c>
      <c r="AY115" t="str">
        <f>IF(ISERROR(VLOOKUP($AV115,申込一覧表!$AB$5:$AI$167,8,0)),"",VLOOKUP($AV115,申込一覧表!$AB$5:$AI$167,8,0))</f>
        <v/>
      </c>
      <c r="AZ115" t="str">
        <f>IF(ISERROR(VLOOKUP($AV115,申込一覧表!$AB$5:$AH$167,5,0)),"",VLOOKUP($AV115,申込一覧表!$AB$5:$AH$167,5,0))</f>
        <v/>
      </c>
      <c r="BA115" t="str">
        <f>IF(ISERROR(VLOOKUP($AV115,申込一覧表!$AB$5:$AJ$167,9,0)),"",VLOOKUP($AV115,申込一覧表!$AB$5:$AJ$167,9,0))</f>
        <v/>
      </c>
      <c r="BB115">
        <f t="shared" si="102"/>
        <v>0</v>
      </c>
      <c r="BC115">
        <f t="shared" si="102"/>
        <v>0</v>
      </c>
      <c r="BD115">
        <f t="shared" si="102"/>
        <v>0</v>
      </c>
      <c r="BE115">
        <f t="shared" si="102"/>
        <v>0</v>
      </c>
      <c r="BF115">
        <f t="shared" si="102"/>
        <v>0</v>
      </c>
      <c r="BG115">
        <f t="shared" si="102"/>
        <v>0</v>
      </c>
      <c r="BH115">
        <f t="shared" si="102"/>
        <v>0</v>
      </c>
      <c r="BI115">
        <f t="shared" si="102"/>
        <v>0</v>
      </c>
      <c r="BJ115">
        <f t="shared" si="102"/>
        <v>0</v>
      </c>
      <c r="BK115">
        <f t="shared" si="102"/>
        <v>0</v>
      </c>
      <c r="BL115">
        <f t="shared" si="102"/>
        <v>0</v>
      </c>
      <c r="BM115">
        <f t="shared" si="102"/>
        <v>0</v>
      </c>
    </row>
    <row r="116" spans="48:65" ht="14.25" customHeight="1">
      <c r="AV116">
        <v>110</v>
      </c>
      <c r="AW116" t="str">
        <f>IF(ISERROR(VLOOKUP($AV116,申込一覧表!$AB$5:$AH$167,2,0)),"",VLOOKUP($AV116,申込一覧表!$AB$5:$AH$167,2,0))</f>
        <v/>
      </c>
      <c r="AX116" t="str">
        <f>IF(ISERROR(VLOOKUP($AV116,申込一覧表!$AB$5:$AH$167,7,0)),"",VLOOKUP($AV116,申込一覧表!$AB$5:$AH$167,7,0))</f>
        <v/>
      </c>
      <c r="AY116" t="str">
        <f>IF(ISERROR(VLOOKUP($AV116,申込一覧表!$AB$5:$AI$167,8,0)),"",VLOOKUP($AV116,申込一覧表!$AB$5:$AI$167,8,0))</f>
        <v/>
      </c>
      <c r="AZ116" t="str">
        <f>IF(ISERROR(VLOOKUP($AV116,申込一覧表!$AB$5:$AH$167,5,0)),"",VLOOKUP($AV116,申込一覧表!$AB$5:$AH$167,5,0))</f>
        <v/>
      </c>
      <c r="BA116" t="str">
        <f>IF(ISERROR(VLOOKUP($AV116,申込一覧表!$AB$5:$AJ$167,9,0)),"",VLOOKUP($AV116,申込一覧表!$AB$5:$AJ$167,9,0))</f>
        <v/>
      </c>
      <c r="BB116">
        <f t="shared" ref="BB116:BM116" si="103">COUNTIF($AB$6:$AE$65,BB$5&amp;$AW116)</f>
        <v>0</v>
      </c>
      <c r="BC116">
        <f t="shared" si="103"/>
        <v>0</v>
      </c>
      <c r="BD116">
        <f t="shared" si="103"/>
        <v>0</v>
      </c>
      <c r="BE116">
        <f t="shared" si="103"/>
        <v>0</v>
      </c>
      <c r="BF116">
        <f t="shared" si="103"/>
        <v>0</v>
      </c>
      <c r="BG116">
        <f t="shared" si="103"/>
        <v>0</v>
      </c>
      <c r="BH116">
        <f t="shared" si="103"/>
        <v>0</v>
      </c>
      <c r="BI116">
        <f t="shared" si="103"/>
        <v>0</v>
      </c>
      <c r="BJ116">
        <f t="shared" si="103"/>
        <v>0</v>
      </c>
      <c r="BK116">
        <f t="shared" si="103"/>
        <v>0</v>
      </c>
      <c r="BL116">
        <f t="shared" si="103"/>
        <v>0</v>
      </c>
      <c r="BM116">
        <f t="shared" si="103"/>
        <v>0</v>
      </c>
    </row>
    <row r="117" spans="48:65" ht="14.25" customHeight="1">
      <c r="AV117">
        <v>111</v>
      </c>
      <c r="AW117" t="str">
        <f>IF(ISERROR(VLOOKUP($AV117,申込一覧表!$AB$5:$AH$167,2,0)),"",VLOOKUP($AV117,申込一覧表!$AB$5:$AH$167,2,0))</f>
        <v/>
      </c>
      <c r="AX117" t="str">
        <f>IF(ISERROR(VLOOKUP($AV117,申込一覧表!$AB$5:$AH$167,7,0)),"",VLOOKUP($AV117,申込一覧表!$AB$5:$AH$167,7,0))</f>
        <v/>
      </c>
      <c r="AY117" t="str">
        <f>IF(ISERROR(VLOOKUP($AV117,申込一覧表!$AB$5:$AI$167,8,0)),"",VLOOKUP($AV117,申込一覧表!$AB$5:$AI$167,8,0))</f>
        <v/>
      </c>
      <c r="AZ117" t="str">
        <f>IF(ISERROR(VLOOKUP($AV117,申込一覧表!$AB$5:$AH$167,5,0)),"",VLOOKUP($AV117,申込一覧表!$AB$5:$AH$167,5,0))</f>
        <v/>
      </c>
      <c r="BA117" t="str">
        <f>IF(ISERROR(VLOOKUP($AV117,申込一覧表!$AB$5:$AJ$167,9,0)),"",VLOOKUP($AV117,申込一覧表!$AB$5:$AJ$167,9,0))</f>
        <v/>
      </c>
      <c r="BB117">
        <f t="shared" si="102"/>
        <v>0</v>
      </c>
      <c r="BC117">
        <f t="shared" si="102"/>
        <v>0</v>
      </c>
      <c r="BD117">
        <f t="shared" si="102"/>
        <v>0</v>
      </c>
      <c r="BE117">
        <f t="shared" si="102"/>
        <v>0</v>
      </c>
      <c r="BF117">
        <f t="shared" si="102"/>
        <v>0</v>
      </c>
      <c r="BG117">
        <f t="shared" si="102"/>
        <v>0</v>
      </c>
      <c r="BH117">
        <f t="shared" si="102"/>
        <v>0</v>
      </c>
      <c r="BI117">
        <f t="shared" si="102"/>
        <v>0</v>
      </c>
      <c r="BJ117">
        <f t="shared" si="102"/>
        <v>0</v>
      </c>
      <c r="BK117">
        <f t="shared" si="102"/>
        <v>0</v>
      </c>
      <c r="BL117">
        <f t="shared" si="102"/>
        <v>0</v>
      </c>
      <c r="BM117">
        <f t="shared" si="102"/>
        <v>0</v>
      </c>
    </row>
    <row r="118" spans="48:65" ht="14.25" customHeight="1">
      <c r="AV118">
        <v>112</v>
      </c>
      <c r="AW118" t="str">
        <f>IF(ISERROR(VLOOKUP($AV118,申込一覧表!$AB$5:$AH$167,2,0)),"",VLOOKUP($AV118,申込一覧表!$AB$5:$AH$167,2,0))</f>
        <v/>
      </c>
      <c r="AX118" t="str">
        <f>IF(ISERROR(VLOOKUP($AV118,申込一覧表!$AB$5:$AH$167,7,0)),"",VLOOKUP($AV118,申込一覧表!$AB$5:$AH$167,7,0))</f>
        <v/>
      </c>
      <c r="AY118" t="str">
        <f>IF(ISERROR(VLOOKUP($AV118,申込一覧表!$AB$5:$AI$167,8,0)),"",VLOOKUP($AV118,申込一覧表!$AB$5:$AI$167,8,0))</f>
        <v/>
      </c>
      <c r="AZ118" t="str">
        <f>IF(ISERROR(VLOOKUP($AV118,申込一覧表!$AB$5:$AH$167,5,0)),"",VLOOKUP($AV118,申込一覧表!$AB$5:$AH$167,5,0))</f>
        <v/>
      </c>
      <c r="BA118" t="str">
        <f>IF(ISERROR(VLOOKUP($AV118,申込一覧表!$AB$5:$AJ$167,9,0)),"",VLOOKUP($AV118,申込一覧表!$AB$5:$AJ$167,9,0))</f>
        <v/>
      </c>
      <c r="BB118">
        <f t="shared" si="102"/>
        <v>0</v>
      </c>
      <c r="BC118">
        <f t="shared" si="102"/>
        <v>0</v>
      </c>
      <c r="BD118">
        <f t="shared" si="102"/>
        <v>0</v>
      </c>
      <c r="BE118">
        <f t="shared" si="102"/>
        <v>0</v>
      </c>
      <c r="BF118">
        <f t="shared" si="102"/>
        <v>0</v>
      </c>
      <c r="BG118">
        <f t="shared" si="102"/>
        <v>0</v>
      </c>
      <c r="BH118">
        <f t="shared" si="102"/>
        <v>0</v>
      </c>
      <c r="BI118">
        <f t="shared" si="102"/>
        <v>0</v>
      </c>
      <c r="BJ118">
        <f t="shared" si="102"/>
        <v>0</v>
      </c>
      <c r="BK118">
        <f t="shared" si="102"/>
        <v>0</v>
      </c>
      <c r="BL118">
        <f t="shared" si="102"/>
        <v>0</v>
      </c>
      <c r="BM118">
        <f t="shared" si="102"/>
        <v>0</v>
      </c>
    </row>
    <row r="119" spans="48:65" ht="14.25" customHeight="1">
      <c r="AV119">
        <v>113</v>
      </c>
      <c r="AW119" t="str">
        <f>IF(ISERROR(VLOOKUP($AV119,申込一覧表!$AB$5:$AH$167,2,0)),"",VLOOKUP($AV119,申込一覧表!$AB$5:$AH$167,2,0))</f>
        <v/>
      </c>
      <c r="AX119" t="str">
        <f>IF(ISERROR(VLOOKUP($AV119,申込一覧表!$AB$5:$AH$167,7,0)),"",VLOOKUP($AV119,申込一覧表!$AB$5:$AH$167,7,0))</f>
        <v/>
      </c>
      <c r="AY119" t="str">
        <f>IF(ISERROR(VLOOKUP($AV119,申込一覧表!$AB$5:$AI$167,8,0)),"",VLOOKUP($AV119,申込一覧表!$AB$5:$AI$167,8,0))</f>
        <v/>
      </c>
      <c r="AZ119" t="str">
        <f>IF(ISERROR(VLOOKUP($AV119,申込一覧表!$AB$5:$AH$167,5,0)),"",VLOOKUP($AV119,申込一覧表!$AB$5:$AH$167,5,0))</f>
        <v/>
      </c>
      <c r="BA119" t="str">
        <f>IF(ISERROR(VLOOKUP($AV119,申込一覧表!$AB$5:$AJ$167,9,0)),"",VLOOKUP($AV119,申込一覧表!$AB$5:$AJ$167,9,0))</f>
        <v/>
      </c>
      <c r="BB119">
        <f t="shared" si="102"/>
        <v>0</v>
      </c>
      <c r="BC119">
        <f t="shared" si="102"/>
        <v>0</v>
      </c>
      <c r="BD119">
        <f t="shared" si="102"/>
        <v>0</v>
      </c>
      <c r="BE119">
        <f t="shared" si="102"/>
        <v>0</v>
      </c>
      <c r="BF119">
        <f t="shared" si="102"/>
        <v>0</v>
      </c>
      <c r="BG119">
        <f t="shared" si="102"/>
        <v>0</v>
      </c>
      <c r="BH119">
        <f t="shared" si="102"/>
        <v>0</v>
      </c>
      <c r="BI119">
        <f t="shared" si="102"/>
        <v>0</v>
      </c>
      <c r="BJ119">
        <f t="shared" si="102"/>
        <v>0</v>
      </c>
      <c r="BK119">
        <f t="shared" si="102"/>
        <v>0</v>
      </c>
      <c r="BL119">
        <f t="shared" si="102"/>
        <v>0</v>
      </c>
      <c r="BM119">
        <f t="shared" si="102"/>
        <v>0</v>
      </c>
    </row>
    <row r="120" spans="48:65" ht="14.25" customHeight="1">
      <c r="AV120">
        <v>114</v>
      </c>
      <c r="AW120" t="str">
        <f>IF(ISERROR(VLOOKUP($AV120,申込一覧表!$AB$5:$AH$167,2,0)),"",VLOOKUP($AV120,申込一覧表!$AB$5:$AH$167,2,0))</f>
        <v/>
      </c>
      <c r="AX120" t="str">
        <f>IF(ISERROR(VLOOKUP($AV120,申込一覧表!$AB$5:$AH$167,7,0)),"",VLOOKUP($AV120,申込一覧表!$AB$5:$AH$167,7,0))</f>
        <v/>
      </c>
      <c r="AY120" t="str">
        <f>IF(ISERROR(VLOOKUP($AV120,申込一覧表!$AB$5:$AI$167,8,0)),"",VLOOKUP($AV120,申込一覧表!$AB$5:$AI$167,8,0))</f>
        <v/>
      </c>
      <c r="AZ120" t="str">
        <f>IF(ISERROR(VLOOKUP($AV120,申込一覧表!$AB$5:$AH$167,5,0)),"",VLOOKUP($AV120,申込一覧表!$AB$5:$AH$167,5,0))</f>
        <v/>
      </c>
      <c r="BA120" t="str">
        <f>IF(ISERROR(VLOOKUP($AV120,申込一覧表!$AB$5:$AJ$167,9,0)),"",VLOOKUP($AV120,申込一覧表!$AB$5:$AJ$167,9,0))</f>
        <v/>
      </c>
      <c r="BB120">
        <f t="shared" si="102"/>
        <v>0</v>
      </c>
      <c r="BC120">
        <f t="shared" si="102"/>
        <v>0</v>
      </c>
      <c r="BD120">
        <f t="shared" si="102"/>
        <v>0</v>
      </c>
      <c r="BE120">
        <f t="shared" si="102"/>
        <v>0</v>
      </c>
      <c r="BF120">
        <f t="shared" si="102"/>
        <v>0</v>
      </c>
      <c r="BG120">
        <f t="shared" si="102"/>
        <v>0</v>
      </c>
      <c r="BH120">
        <f t="shared" si="102"/>
        <v>0</v>
      </c>
      <c r="BI120">
        <f t="shared" si="102"/>
        <v>0</v>
      </c>
      <c r="BJ120">
        <f t="shared" si="102"/>
        <v>0</v>
      </c>
      <c r="BK120">
        <f t="shared" si="102"/>
        <v>0</v>
      </c>
      <c r="BL120">
        <f t="shared" si="102"/>
        <v>0</v>
      </c>
      <c r="BM120">
        <f t="shared" si="102"/>
        <v>0</v>
      </c>
    </row>
    <row r="121" spans="48:65" ht="14.25" customHeight="1">
      <c r="AV121">
        <v>115</v>
      </c>
      <c r="AW121" t="str">
        <f>IF(ISERROR(VLOOKUP($AV121,申込一覧表!$AB$5:$AH$167,2,0)),"",VLOOKUP($AV121,申込一覧表!$AB$5:$AH$167,2,0))</f>
        <v/>
      </c>
      <c r="AX121" t="str">
        <f>IF(ISERROR(VLOOKUP($AV121,申込一覧表!$AB$5:$AH$167,7,0)),"",VLOOKUP($AV121,申込一覧表!$AB$5:$AH$167,7,0))</f>
        <v/>
      </c>
      <c r="AY121" t="str">
        <f>IF(ISERROR(VLOOKUP($AV121,申込一覧表!$AB$5:$AI$167,8,0)),"",VLOOKUP($AV121,申込一覧表!$AB$5:$AI$167,8,0))</f>
        <v/>
      </c>
      <c r="AZ121" t="str">
        <f>IF(ISERROR(VLOOKUP($AV121,申込一覧表!$AB$5:$AH$167,5,0)),"",VLOOKUP($AV121,申込一覧表!$AB$5:$AH$167,5,0))</f>
        <v/>
      </c>
      <c r="BA121" t="str">
        <f>IF(ISERROR(VLOOKUP($AV121,申込一覧表!$AB$5:$AJ$167,9,0)),"",VLOOKUP($AV121,申込一覧表!$AB$5:$AJ$167,9,0))</f>
        <v/>
      </c>
      <c r="BB121">
        <f t="shared" si="102"/>
        <v>0</v>
      </c>
      <c r="BC121">
        <f t="shared" si="102"/>
        <v>0</v>
      </c>
      <c r="BD121">
        <f t="shared" si="102"/>
        <v>0</v>
      </c>
      <c r="BE121">
        <f t="shared" si="102"/>
        <v>0</v>
      </c>
      <c r="BF121">
        <f t="shared" si="102"/>
        <v>0</v>
      </c>
      <c r="BG121">
        <f t="shared" si="102"/>
        <v>0</v>
      </c>
      <c r="BH121">
        <f t="shared" si="102"/>
        <v>0</v>
      </c>
      <c r="BI121">
        <f t="shared" si="102"/>
        <v>0</v>
      </c>
      <c r="BJ121">
        <f t="shared" si="102"/>
        <v>0</v>
      </c>
      <c r="BK121">
        <f t="shared" si="102"/>
        <v>0</v>
      </c>
      <c r="BL121">
        <f t="shared" si="102"/>
        <v>0</v>
      </c>
      <c r="BM121">
        <f t="shared" si="102"/>
        <v>0</v>
      </c>
    </row>
    <row r="122" spans="48:65" ht="14.25" customHeight="1">
      <c r="AV122">
        <v>116</v>
      </c>
      <c r="AW122" t="str">
        <f>IF(ISERROR(VLOOKUP($AV122,申込一覧表!$AB$5:$AH$167,2,0)),"",VLOOKUP($AV122,申込一覧表!$AB$5:$AH$167,2,0))</f>
        <v/>
      </c>
      <c r="AX122" t="str">
        <f>IF(ISERROR(VLOOKUP($AV122,申込一覧表!$AB$5:$AH$167,7,0)),"",VLOOKUP($AV122,申込一覧表!$AB$5:$AH$167,7,0))</f>
        <v/>
      </c>
      <c r="AY122" t="str">
        <f>IF(ISERROR(VLOOKUP($AV122,申込一覧表!$AB$5:$AI$167,8,0)),"",VLOOKUP($AV122,申込一覧表!$AB$5:$AI$167,8,0))</f>
        <v/>
      </c>
      <c r="AZ122" t="str">
        <f>IF(ISERROR(VLOOKUP($AV122,申込一覧表!$AB$5:$AH$167,5,0)),"",VLOOKUP($AV122,申込一覧表!$AB$5:$AH$167,5,0))</f>
        <v/>
      </c>
      <c r="BA122" t="str">
        <f>IF(ISERROR(VLOOKUP($AV122,申込一覧表!$AB$5:$AJ$167,9,0)),"",VLOOKUP($AV122,申込一覧表!$AB$5:$AJ$167,9,0))</f>
        <v/>
      </c>
      <c r="BB122">
        <f t="shared" ref="BB122:BM126" si="104">COUNTIF($AB$6:$AE$65,BB$5&amp;$AW122)</f>
        <v>0</v>
      </c>
      <c r="BC122">
        <f t="shared" si="104"/>
        <v>0</v>
      </c>
      <c r="BD122">
        <f t="shared" si="104"/>
        <v>0</v>
      </c>
      <c r="BE122">
        <f t="shared" si="104"/>
        <v>0</v>
      </c>
      <c r="BF122">
        <f t="shared" si="104"/>
        <v>0</v>
      </c>
      <c r="BG122">
        <f t="shared" si="104"/>
        <v>0</v>
      </c>
      <c r="BH122">
        <f t="shared" si="104"/>
        <v>0</v>
      </c>
      <c r="BI122">
        <f t="shared" si="104"/>
        <v>0</v>
      </c>
      <c r="BJ122">
        <f t="shared" si="104"/>
        <v>0</v>
      </c>
      <c r="BK122">
        <f t="shared" si="104"/>
        <v>0</v>
      </c>
      <c r="BL122">
        <f t="shared" si="104"/>
        <v>0</v>
      </c>
      <c r="BM122">
        <f t="shared" si="104"/>
        <v>0</v>
      </c>
    </row>
    <row r="123" spans="48:65" ht="14.25" customHeight="1">
      <c r="AV123">
        <v>117</v>
      </c>
      <c r="AW123" t="str">
        <f>IF(ISERROR(VLOOKUP($AV123,申込一覧表!$AB$5:$AH$167,2,0)),"",VLOOKUP($AV123,申込一覧表!$AB$5:$AH$167,2,0))</f>
        <v/>
      </c>
      <c r="AX123" t="str">
        <f>IF(ISERROR(VLOOKUP($AV123,申込一覧表!$AB$5:$AH$167,7,0)),"",VLOOKUP($AV123,申込一覧表!$AB$5:$AH$167,7,0))</f>
        <v/>
      </c>
      <c r="AY123" t="str">
        <f>IF(ISERROR(VLOOKUP($AV123,申込一覧表!$AB$5:$AI$167,8,0)),"",VLOOKUP($AV123,申込一覧表!$AB$5:$AI$167,8,0))</f>
        <v/>
      </c>
      <c r="AZ123" t="str">
        <f>IF(ISERROR(VLOOKUP($AV123,申込一覧表!$AB$5:$AH$167,5,0)),"",VLOOKUP($AV123,申込一覧表!$AB$5:$AH$167,5,0))</f>
        <v/>
      </c>
      <c r="BA123" t="str">
        <f>IF(ISERROR(VLOOKUP($AV123,申込一覧表!$AB$5:$AJ$167,9,0)),"",VLOOKUP($AV123,申込一覧表!$AB$5:$AJ$167,9,0))</f>
        <v/>
      </c>
      <c r="BB123">
        <f t="shared" si="104"/>
        <v>0</v>
      </c>
      <c r="BC123">
        <f t="shared" si="104"/>
        <v>0</v>
      </c>
      <c r="BD123">
        <f t="shared" si="104"/>
        <v>0</v>
      </c>
      <c r="BE123">
        <f t="shared" si="104"/>
        <v>0</v>
      </c>
      <c r="BF123">
        <f t="shared" si="104"/>
        <v>0</v>
      </c>
      <c r="BG123">
        <f t="shared" si="104"/>
        <v>0</v>
      </c>
      <c r="BH123">
        <f t="shared" si="104"/>
        <v>0</v>
      </c>
      <c r="BI123">
        <f t="shared" si="104"/>
        <v>0</v>
      </c>
      <c r="BJ123">
        <f t="shared" si="104"/>
        <v>0</v>
      </c>
      <c r="BK123">
        <f t="shared" si="104"/>
        <v>0</v>
      </c>
      <c r="BL123">
        <f t="shared" si="104"/>
        <v>0</v>
      </c>
      <c r="BM123">
        <f t="shared" si="104"/>
        <v>0</v>
      </c>
    </row>
    <row r="124" spans="48:65" ht="14.25" customHeight="1">
      <c r="AV124">
        <v>118</v>
      </c>
      <c r="AW124" t="str">
        <f>IF(ISERROR(VLOOKUP($AV124,申込一覧表!$AB$5:$AH$167,2,0)),"",VLOOKUP($AV124,申込一覧表!$AB$5:$AH$167,2,0))</f>
        <v/>
      </c>
      <c r="AX124" t="str">
        <f>IF(ISERROR(VLOOKUP($AV124,申込一覧表!$AB$5:$AH$167,7,0)),"",VLOOKUP($AV124,申込一覧表!$AB$5:$AH$167,7,0))</f>
        <v/>
      </c>
      <c r="AY124" t="str">
        <f>IF(ISERROR(VLOOKUP($AV124,申込一覧表!$AB$5:$AI$167,8,0)),"",VLOOKUP($AV124,申込一覧表!$AB$5:$AI$167,8,0))</f>
        <v/>
      </c>
      <c r="AZ124" t="str">
        <f>IF(ISERROR(VLOOKUP($AV124,申込一覧表!$AB$5:$AH$167,5,0)),"",VLOOKUP($AV124,申込一覧表!$AB$5:$AH$167,5,0))</f>
        <v/>
      </c>
      <c r="BA124" t="str">
        <f>IF(ISERROR(VLOOKUP($AV124,申込一覧表!$AB$5:$AJ$167,9,0)),"",VLOOKUP($AV124,申込一覧表!$AB$5:$AJ$167,9,0))</f>
        <v/>
      </c>
      <c r="BB124">
        <f t="shared" si="104"/>
        <v>0</v>
      </c>
      <c r="BC124">
        <f t="shared" si="104"/>
        <v>0</v>
      </c>
      <c r="BD124">
        <f t="shared" si="104"/>
        <v>0</v>
      </c>
      <c r="BE124">
        <f t="shared" si="104"/>
        <v>0</v>
      </c>
      <c r="BF124">
        <f t="shared" si="104"/>
        <v>0</v>
      </c>
      <c r="BG124">
        <f t="shared" si="104"/>
        <v>0</v>
      </c>
      <c r="BH124">
        <f t="shared" si="104"/>
        <v>0</v>
      </c>
      <c r="BI124">
        <f t="shared" si="104"/>
        <v>0</v>
      </c>
      <c r="BJ124">
        <f t="shared" si="104"/>
        <v>0</v>
      </c>
      <c r="BK124">
        <f t="shared" si="104"/>
        <v>0</v>
      </c>
      <c r="BL124">
        <f t="shared" si="104"/>
        <v>0</v>
      </c>
      <c r="BM124">
        <f t="shared" si="104"/>
        <v>0</v>
      </c>
    </row>
    <row r="125" spans="48:65" ht="14.25" customHeight="1">
      <c r="AV125">
        <v>119</v>
      </c>
      <c r="AW125" t="str">
        <f>IF(ISERROR(VLOOKUP($AV125,申込一覧表!$AB$5:$AH$167,2,0)),"",VLOOKUP($AV125,申込一覧表!$AB$5:$AH$167,2,0))</f>
        <v/>
      </c>
      <c r="AX125" t="str">
        <f>IF(ISERROR(VLOOKUP($AV125,申込一覧表!$AB$5:$AH$167,7,0)),"",VLOOKUP($AV125,申込一覧表!$AB$5:$AH$167,7,0))</f>
        <v/>
      </c>
      <c r="AY125" t="str">
        <f>IF(ISERROR(VLOOKUP($AV125,申込一覧表!$AB$5:$AI$167,8,0)),"",VLOOKUP($AV125,申込一覧表!$AB$5:$AI$167,8,0))</f>
        <v/>
      </c>
      <c r="AZ125" t="str">
        <f>IF(ISERROR(VLOOKUP($AV125,申込一覧表!$AB$5:$AH$167,5,0)),"",VLOOKUP($AV125,申込一覧表!$AB$5:$AH$167,5,0))</f>
        <v/>
      </c>
      <c r="BA125" t="str">
        <f>IF(ISERROR(VLOOKUP($AV125,申込一覧表!$AB$5:$AJ$167,9,0)),"",VLOOKUP($AV125,申込一覧表!$AB$5:$AJ$167,9,0))</f>
        <v/>
      </c>
      <c r="BB125">
        <f t="shared" si="104"/>
        <v>0</v>
      </c>
      <c r="BC125">
        <f t="shared" si="104"/>
        <v>0</v>
      </c>
      <c r="BD125">
        <f t="shared" si="104"/>
        <v>0</v>
      </c>
      <c r="BE125">
        <f t="shared" si="104"/>
        <v>0</v>
      </c>
      <c r="BF125">
        <f t="shared" si="104"/>
        <v>0</v>
      </c>
      <c r="BG125">
        <f t="shared" si="104"/>
        <v>0</v>
      </c>
      <c r="BH125">
        <f t="shared" si="104"/>
        <v>0</v>
      </c>
      <c r="BI125">
        <f t="shared" si="104"/>
        <v>0</v>
      </c>
      <c r="BJ125">
        <f t="shared" si="104"/>
        <v>0</v>
      </c>
      <c r="BK125">
        <f t="shared" si="104"/>
        <v>0</v>
      </c>
      <c r="BL125">
        <f t="shared" si="104"/>
        <v>0</v>
      </c>
      <c r="BM125">
        <f t="shared" si="104"/>
        <v>0</v>
      </c>
    </row>
    <row r="126" spans="48:65" ht="14.25" customHeight="1">
      <c r="AV126">
        <v>120</v>
      </c>
      <c r="AW126" t="str">
        <f>IF(ISERROR(VLOOKUP($AV126,申込一覧表!$AB$5:$AH$167,2,0)),"",VLOOKUP($AV126,申込一覧表!$AB$5:$AH$167,2,0))</f>
        <v/>
      </c>
      <c r="AX126" t="str">
        <f>IF(ISERROR(VLOOKUP($AV126,申込一覧表!$AB$5:$AH$167,7,0)),"",VLOOKUP($AV126,申込一覧表!$AB$5:$AH$167,7,0))</f>
        <v/>
      </c>
      <c r="AY126" t="str">
        <f>IF(ISERROR(VLOOKUP($AV126,申込一覧表!$AB$5:$AI$167,8,0)),"",VLOOKUP($AV126,申込一覧表!$AB$5:$AI$167,8,0))</f>
        <v/>
      </c>
      <c r="AZ126" t="str">
        <f>IF(ISERROR(VLOOKUP($AV126,申込一覧表!$AB$5:$AH$167,5,0)),"",VLOOKUP($AV126,申込一覧表!$AB$5:$AH$167,5,0))</f>
        <v/>
      </c>
      <c r="BA126" t="str">
        <f>IF(ISERROR(VLOOKUP($AV126,申込一覧表!$AB$5:$AJ$167,9,0)),"",VLOOKUP($AV126,申込一覧表!$AB$5:$AJ$167,9,0))</f>
        <v/>
      </c>
      <c r="BB126">
        <f t="shared" si="104"/>
        <v>0</v>
      </c>
      <c r="BC126">
        <f t="shared" si="104"/>
        <v>0</v>
      </c>
      <c r="BD126">
        <f t="shared" si="104"/>
        <v>0</v>
      </c>
      <c r="BE126">
        <f t="shared" si="104"/>
        <v>0</v>
      </c>
      <c r="BF126">
        <f t="shared" si="104"/>
        <v>0</v>
      </c>
      <c r="BG126">
        <f t="shared" si="104"/>
        <v>0</v>
      </c>
      <c r="BH126">
        <f t="shared" si="104"/>
        <v>0</v>
      </c>
      <c r="BI126">
        <f t="shared" si="104"/>
        <v>0</v>
      </c>
      <c r="BJ126">
        <f t="shared" si="104"/>
        <v>0</v>
      </c>
      <c r="BK126">
        <f t="shared" si="104"/>
        <v>0</v>
      </c>
      <c r="BL126">
        <f t="shared" si="104"/>
        <v>0</v>
      </c>
      <c r="BM126">
        <f t="shared" si="104"/>
        <v>0</v>
      </c>
    </row>
  </sheetData>
  <sheetProtection algorithmName="SHA-512" hashValue="59PrCIxkLqR4+tKSNYlA+vzxvTKMIs21MFOeavXf7ItC9tUYn5vK9hldX+kmuBvX3hk/k0LuxSI+lofpqDHagA==" saltValue="wB6TxgCbjWQQ4bG/y7mtQQ==" spinCount="100000" sheet="1" selectLockedCells="1"/>
  <mergeCells count="8">
    <mergeCell ref="H1:I1"/>
    <mergeCell ref="AB4:AE4"/>
    <mergeCell ref="AK4:AL4"/>
    <mergeCell ref="AF4:AJ4"/>
    <mergeCell ref="AM4:AP4"/>
    <mergeCell ref="W4:AA4"/>
    <mergeCell ref="R4:V4"/>
    <mergeCell ref="Q4:Q5"/>
  </mergeCells>
  <phoneticPr fontId="2"/>
  <conditionalFormatting sqref="C6:C77">
    <cfRule type="expression" dxfId="2" priority="16" stopIfTrue="1">
      <formula>AL6&gt;2</formula>
    </cfRule>
  </conditionalFormatting>
  <conditionalFormatting sqref="F6:I77">
    <cfRule type="expression" dxfId="1" priority="1" stopIfTrue="1">
      <formula>AND(F6&lt;&gt;"",AF6&gt;1)</formula>
    </cfRule>
    <cfRule type="expression" dxfId="0" priority="2" stopIfTrue="1">
      <formula>#REF!=1</formula>
    </cfRule>
  </conditionalFormatting>
  <dataValidations xWindow="1020" yWindow="740" count="4">
    <dataValidation type="list" allowBlank="1" showInputMessage="1" showErrorMessage="1" promptTitle="リレー泳者" prompt="リレーの泳者を選択して下さい。_x000a_（個人種目出場者のみ選択可能です。）" sqref="F6:I77" xr:uid="{00000000-0002-0000-0200-000000000000}">
      <formula1>$AW$6:$AW$126</formula1>
    </dataValidation>
    <dataValidation allowBlank="1" showInputMessage="1" showErrorMessage="1" prompt="入力不要" sqref="A6:C77 K6:L77" xr:uid="{00000000-0002-0000-0200-000001000000}"/>
    <dataValidation imeMode="off" allowBlank="1" showInputMessage="1" showErrorMessage="1" promptTitle="エントリータイム入力" prompt="例　30秒45　→　30.45_x000a_１分13秒32 → 113.32" sqref="E6:E77" xr:uid="{00000000-0002-0000-0200-000002000000}"/>
    <dataValidation type="list" allowBlank="1" showInputMessage="1" showErrorMessage="1" promptTitle="種目選択" prompt="種目を選択して下さい。" sqref="D6:D77" xr:uid="{00000000-0002-0000-0200-000003000000}">
      <formula1>$AR$6:$AR$12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75" orientation="portrait" blackAndWhite="1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B32" sqref="B32"/>
    </sheetView>
  </sheetViews>
  <sheetFormatPr defaultRowHeight="12"/>
  <cols>
    <col min="1" max="1" width="45.6640625" customWidth="1"/>
    <col min="2" max="2" width="12" customWidth="1"/>
    <col min="3" max="3" width="24.6640625" customWidth="1"/>
    <col min="4" max="4" width="20.88671875" bestFit="1" customWidth="1"/>
    <col min="5" max="5" width="10.6640625" customWidth="1"/>
    <col min="6" max="6" width="20.88671875" bestFit="1" customWidth="1"/>
    <col min="7" max="7" width="10.6640625" customWidth="1"/>
    <col min="8" max="8" width="20.88671875" bestFit="1" customWidth="1"/>
    <col min="9" max="9" width="10.6640625" customWidth="1"/>
  </cols>
  <sheetData>
    <row r="1" spans="1:3">
      <c r="A1" t="s">
        <v>106</v>
      </c>
      <c r="B1" t="s">
        <v>107</v>
      </c>
      <c r="C1" t="s">
        <v>108</v>
      </c>
    </row>
    <row r="2" spans="1:3">
      <c r="A2" t="str">
        <f>申込書!B1</f>
        <v>近畿ＳＣマスターズスイミングフェスティバル　協会未登録者用</v>
      </c>
      <c r="B2" s="46">
        <v>40571</v>
      </c>
      <c r="C2" t="s">
        <v>181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D3"/>
  <sheetViews>
    <sheetView workbookViewId="0">
      <selection activeCell="Q1" sqref="Q1:Q1048576"/>
    </sheetView>
  </sheetViews>
  <sheetFormatPr defaultRowHeight="12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7" width="13.6640625" customWidth="1"/>
    <col min="8" max="8" width="10.109375" customWidth="1"/>
    <col min="9" max="10" width="51" customWidth="1"/>
    <col min="11" max="12" width="13.109375" customWidth="1"/>
    <col min="13" max="13" width="32.44140625" customWidth="1"/>
    <col min="14" max="14" width="20.88671875" customWidth="1"/>
    <col min="15" max="15" width="9.6640625" customWidth="1"/>
    <col min="16" max="16" width="20.88671875" customWidth="1"/>
    <col min="17" max="17" width="9.6640625" customWidth="1"/>
  </cols>
  <sheetData>
    <row r="1" spans="1:30">
      <c r="N1" t="s">
        <v>82</v>
      </c>
      <c r="P1" t="s">
        <v>83</v>
      </c>
      <c r="R1" t="s">
        <v>68</v>
      </c>
      <c r="U1" t="s">
        <v>71</v>
      </c>
      <c r="X1" t="s">
        <v>70</v>
      </c>
    </row>
    <row r="2" spans="1:30">
      <c r="A2" t="s">
        <v>78</v>
      </c>
      <c r="B2" t="s">
        <v>55</v>
      </c>
      <c r="C2" t="s">
        <v>56</v>
      </c>
      <c r="D2" t="s">
        <v>15</v>
      </c>
      <c r="E2" t="s">
        <v>60</v>
      </c>
      <c r="F2" t="s">
        <v>57</v>
      </c>
      <c r="G2" t="s">
        <v>58</v>
      </c>
      <c r="H2" t="s">
        <v>59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80</v>
      </c>
      <c r="O2" t="s">
        <v>81</v>
      </c>
      <c r="P2" t="s">
        <v>80</v>
      </c>
      <c r="Q2" t="s">
        <v>81</v>
      </c>
      <c r="R2" t="s">
        <v>66</v>
      </c>
      <c r="S2" t="s">
        <v>67</v>
      </c>
      <c r="T2" t="s">
        <v>69</v>
      </c>
      <c r="U2" t="s">
        <v>66</v>
      </c>
      <c r="V2" t="s">
        <v>67</v>
      </c>
      <c r="W2" t="s">
        <v>69</v>
      </c>
      <c r="X2" t="s">
        <v>72</v>
      </c>
      <c r="Y2" t="s">
        <v>73</v>
      </c>
      <c r="Z2" t="s">
        <v>74</v>
      </c>
      <c r="AA2" t="s">
        <v>75</v>
      </c>
      <c r="AB2" t="s">
        <v>76</v>
      </c>
      <c r="AC2" t="s">
        <v>77</v>
      </c>
      <c r="AD2" t="s">
        <v>29</v>
      </c>
    </row>
    <row r="3" spans="1:30">
      <c r="B3" s="32" t="str">
        <f>申込書!AA4</f>
        <v>600</v>
      </c>
      <c r="C3" s="33">
        <f>申込書!Q5</f>
        <v>0</v>
      </c>
      <c r="D3">
        <f>申込書!C7</f>
        <v>0</v>
      </c>
      <c r="E3">
        <f>申込書!S11</f>
        <v>0</v>
      </c>
      <c r="F3">
        <f>申込書!C11</f>
        <v>0</v>
      </c>
      <c r="G3">
        <f>申込書!C9</f>
        <v>0</v>
      </c>
      <c r="H3">
        <f>申込書!D13</f>
        <v>0</v>
      </c>
      <c r="I3">
        <f>申込書!D14</f>
        <v>0</v>
      </c>
      <c r="J3" t="str">
        <f>IF(申込書!D15="","",申込書!D15)</f>
        <v/>
      </c>
      <c r="K3">
        <f>申込書!F16</f>
        <v>0</v>
      </c>
      <c r="L3" t="str">
        <f>IF(申込書!P16="","",申込書!P16)</f>
        <v/>
      </c>
      <c r="M3" t="str">
        <f>IF(申込書!F17="","",申込書!F17)</f>
        <v/>
      </c>
      <c r="N3">
        <f>申込書!D19</f>
        <v>0</v>
      </c>
      <c r="O3">
        <f>申込書!I19</f>
        <v>0</v>
      </c>
      <c r="P3">
        <f>申込書!M19</f>
        <v>0</v>
      </c>
      <c r="Q3">
        <f>申込書!R19</f>
        <v>0</v>
      </c>
      <c r="R3">
        <f>申込書!E22</f>
        <v>0</v>
      </c>
      <c r="S3">
        <f>申込書!E21</f>
        <v>0</v>
      </c>
      <c r="T3">
        <f>R3+S3</f>
        <v>0</v>
      </c>
      <c r="U3">
        <f>申込書!E26</f>
        <v>0</v>
      </c>
      <c r="V3">
        <f>申込書!E25</f>
        <v>0</v>
      </c>
      <c r="W3">
        <f>U3+V3</f>
        <v>0</v>
      </c>
      <c r="X3">
        <f>申込書!H29</f>
        <v>0</v>
      </c>
      <c r="Y3">
        <f>申込書!P29</f>
        <v>0</v>
      </c>
      <c r="Z3">
        <f>申込書!H30</f>
        <v>0</v>
      </c>
      <c r="AA3">
        <f>申込書!P30</f>
        <v>0</v>
      </c>
      <c r="AB3">
        <f>申込書!H31</f>
        <v>0</v>
      </c>
      <c r="AC3">
        <f>申込書!P31</f>
        <v>0</v>
      </c>
      <c r="AD3">
        <f>SUM(X3:AC3)</f>
        <v>0</v>
      </c>
    </row>
  </sheetData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B32" sqref="B32"/>
    </sheetView>
  </sheetViews>
  <sheetFormatPr defaultRowHeight="12"/>
  <cols>
    <col min="2" max="2" width="26.5546875" customWidth="1"/>
    <col min="3" max="3" width="11.88671875" customWidth="1"/>
    <col min="4" max="5" width="15.5546875" customWidth="1"/>
  </cols>
  <sheetData>
    <row r="1" spans="1:5">
      <c r="A1" t="s">
        <v>84</v>
      </c>
      <c r="B1" t="s">
        <v>85</v>
      </c>
      <c r="C1" t="s">
        <v>86</v>
      </c>
      <c r="D1" t="s">
        <v>87</v>
      </c>
      <c r="E1" t="s">
        <v>88</v>
      </c>
    </row>
    <row r="2" spans="1:5">
      <c r="A2" s="32" t="str">
        <f>申込書!$AA$5</f>
        <v>60</v>
      </c>
      <c r="B2">
        <f>申込書!C7</f>
        <v>0</v>
      </c>
      <c r="C2" s="33">
        <f>申込書!Q5</f>
        <v>0</v>
      </c>
      <c r="D2">
        <f>申込書!S11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workbookViewId="0">
      <selection activeCell="U8" sqref="U8"/>
    </sheetView>
  </sheetViews>
  <sheetFormatPr defaultRowHeight="12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0.6640625" bestFit="1" customWidth="1"/>
    <col min="6" max="6" width="5" customWidth="1"/>
    <col min="7" max="7" width="7.6640625" customWidth="1"/>
  </cols>
  <sheetData>
    <row r="1" spans="1:10" s="15" customFormat="1">
      <c r="A1" s="15" t="s">
        <v>89</v>
      </c>
      <c r="B1" s="15" t="s">
        <v>90</v>
      </c>
      <c r="C1" s="15" t="s">
        <v>95</v>
      </c>
      <c r="D1" s="15" t="s">
        <v>91</v>
      </c>
      <c r="E1" s="15" t="s">
        <v>8</v>
      </c>
      <c r="F1" s="15" t="s">
        <v>23</v>
      </c>
      <c r="G1" s="15" t="s">
        <v>92</v>
      </c>
      <c r="H1" s="15" t="s">
        <v>93</v>
      </c>
      <c r="I1" s="15" t="s">
        <v>94</v>
      </c>
      <c r="J1" s="15" t="s">
        <v>96</v>
      </c>
    </row>
    <row r="2" spans="1:10">
      <c r="A2" t="str">
        <f>IF(申込一覧表!E6="","",申込一覧表!AB6)</f>
        <v/>
      </c>
      <c r="B2">
        <v>0</v>
      </c>
      <c r="C2" t="str">
        <f>申込一覧表!AH6</f>
        <v xml:space="preserve">  </v>
      </c>
      <c r="D2" t="str">
        <f>申込一覧表!AG6</f>
        <v xml:space="preserve"> </v>
      </c>
      <c r="E2" s="46">
        <f>申込一覧表!B6</f>
        <v>0</v>
      </c>
      <c r="F2" t="str">
        <f>申込一覧表!Q6</f>
        <v/>
      </c>
      <c r="G2" t="str">
        <f>申込一覧表!AE6</f>
        <v/>
      </c>
      <c r="I2">
        <f>申込一覧表!AW6</f>
        <v>0</v>
      </c>
      <c r="J2" s="32" t="str">
        <f>申込書!$AA$4</f>
        <v>600</v>
      </c>
    </row>
    <row r="3" spans="1:10">
      <c r="A3" t="str">
        <f>IF(申込一覧表!E7="","",申込一覧表!AB7)</f>
        <v/>
      </c>
      <c r="B3">
        <v>0</v>
      </c>
      <c r="C3" t="str">
        <f>申込一覧表!AH7</f>
        <v xml:space="preserve">  </v>
      </c>
      <c r="D3" t="str">
        <f>申込一覧表!AG7</f>
        <v xml:space="preserve"> </v>
      </c>
      <c r="E3" s="46">
        <f>申込一覧表!B7</f>
        <v>0</v>
      </c>
      <c r="F3" t="str">
        <f>申込一覧表!Q7</f>
        <v/>
      </c>
      <c r="G3" t="str">
        <f>申込一覧表!AE7</f>
        <v/>
      </c>
      <c r="I3">
        <f>申込一覧表!AW7</f>
        <v>0</v>
      </c>
      <c r="J3" s="32" t="str">
        <f>申込書!$AA$4</f>
        <v>600</v>
      </c>
    </row>
    <row r="4" spans="1:10">
      <c r="A4" t="str">
        <f>IF(申込一覧表!E8="","",申込一覧表!AB8)</f>
        <v/>
      </c>
      <c r="B4">
        <v>0</v>
      </c>
      <c r="C4" t="str">
        <f>申込一覧表!AH8</f>
        <v xml:space="preserve">  </v>
      </c>
      <c r="D4" t="str">
        <f>申込一覧表!AG8</f>
        <v xml:space="preserve"> </v>
      </c>
      <c r="E4" s="46">
        <f>申込一覧表!B8</f>
        <v>0</v>
      </c>
      <c r="F4" t="str">
        <f>申込一覧表!Q8</f>
        <v/>
      </c>
      <c r="G4" t="str">
        <f>申込一覧表!AE8</f>
        <v/>
      </c>
      <c r="I4">
        <f>申込一覧表!AW8</f>
        <v>0</v>
      </c>
      <c r="J4" s="32" t="str">
        <f>申込書!$AA$4</f>
        <v>600</v>
      </c>
    </row>
    <row r="5" spans="1:10">
      <c r="A5" t="str">
        <f>IF(申込一覧表!E9="","",申込一覧表!AB9)</f>
        <v/>
      </c>
      <c r="B5">
        <v>0</v>
      </c>
      <c r="C5" t="str">
        <f>申込一覧表!AH9</f>
        <v xml:space="preserve">  </v>
      </c>
      <c r="D5" t="str">
        <f>申込一覧表!AG9</f>
        <v xml:space="preserve"> </v>
      </c>
      <c r="E5" s="46">
        <f>申込一覧表!B9</f>
        <v>0</v>
      </c>
      <c r="F5" t="str">
        <f>申込一覧表!Q9</f>
        <v/>
      </c>
      <c r="G5" t="str">
        <f>申込一覧表!AE9</f>
        <v/>
      </c>
      <c r="I5">
        <f>申込一覧表!AW9</f>
        <v>0</v>
      </c>
      <c r="J5" s="32" t="str">
        <f>申込書!$AA$4</f>
        <v>600</v>
      </c>
    </row>
    <row r="6" spans="1:10">
      <c r="A6" t="str">
        <f>IF(申込一覧表!E10="","",申込一覧表!AB10)</f>
        <v/>
      </c>
      <c r="B6">
        <v>0</v>
      </c>
      <c r="C6" t="str">
        <f>申込一覧表!AH10</f>
        <v xml:space="preserve">  </v>
      </c>
      <c r="D6" t="str">
        <f>申込一覧表!AG10</f>
        <v xml:space="preserve"> </v>
      </c>
      <c r="E6" s="46">
        <f>申込一覧表!B10</f>
        <v>0</v>
      </c>
      <c r="F6" t="str">
        <f>申込一覧表!Q10</f>
        <v/>
      </c>
      <c r="G6" t="str">
        <f>申込一覧表!AE10</f>
        <v/>
      </c>
      <c r="I6">
        <f>申込一覧表!AW10</f>
        <v>0</v>
      </c>
      <c r="J6" s="32" t="str">
        <f>申込書!$AA$4</f>
        <v>600</v>
      </c>
    </row>
    <row r="7" spans="1:10">
      <c r="A7" t="str">
        <f>IF(申込一覧表!E11="","",申込一覧表!AB11)</f>
        <v/>
      </c>
      <c r="B7">
        <v>0</v>
      </c>
      <c r="C7" t="str">
        <f>申込一覧表!AH11</f>
        <v xml:space="preserve">  </v>
      </c>
      <c r="D7" t="str">
        <f>申込一覧表!AG11</f>
        <v xml:space="preserve"> </v>
      </c>
      <c r="E7" s="46">
        <f>申込一覧表!B11</f>
        <v>0</v>
      </c>
      <c r="F7" t="str">
        <f>申込一覧表!Q11</f>
        <v/>
      </c>
      <c r="G7" t="str">
        <f>申込一覧表!AE11</f>
        <v/>
      </c>
      <c r="I7">
        <f>申込一覧表!AW11</f>
        <v>0</v>
      </c>
      <c r="J7" s="32" t="str">
        <f>申込書!$AA$4</f>
        <v>600</v>
      </c>
    </row>
    <row r="8" spans="1:10">
      <c r="A8" t="str">
        <f>IF(申込一覧表!E12="","",申込一覧表!AB12)</f>
        <v/>
      </c>
      <c r="B8">
        <v>0</v>
      </c>
      <c r="C8" t="str">
        <f>申込一覧表!AH12</f>
        <v xml:space="preserve">  </v>
      </c>
      <c r="D8" t="str">
        <f>申込一覧表!AG12</f>
        <v xml:space="preserve"> </v>
      </c>
      <c r="E8" s="46">
        <f>申込一覧表!B12</f>
        <v>0</v>
      </c>
      <c r="F8" t="str">
        <f>申込一覧表!Q12</f>
        <v/>
      </c>
      <c r="G8" t="str">
        <f>申込一覧表!AE12</f>
        <v/>
      </c>
      <c r="I8">
        <f>申込一覧表!AW12</f>
        <v>0</v>
      </c>
      <c r="J8" s="32" t="str">
        <f>申込書!$AA$4</f>
        <v>600</v>
      </c>
    </row>
    <row r="9" spans="1:10">
      <c r="A9" t="str">
        <f>IF(申込一覧表!E13="","",申込一覧表!AB13)</f>
        <v/>
      </c>
      <c r="B9">
        <v>0</v>
      </c>
      <c r="C9" t="str">
        <f>申込一覧表!AH13</f>
        <v xml:space="preserve">  </v>
      </c>
      <c r="D9" t="str">
        <f>申込一覧表!AG13</f>
        <v xml:space="preserve"> </v>
      </c>
      <c r="E9" s="46">
        <f>申込一覧表!B13</f>
        <v>0</v>
      </c>
      <c r="F9" t="str">
        <f>申込一覧表!Q13</f>
        <v/>
      </c>
      <c r="G9" t="str">
        <f>申込一覧表!AE13</f>
        <v/>
      </c>
      <c r="I9">
        <f>申込一覧表!AW13</f>
        <v>0</v>
      </c>
      <c r="J9" s="32" t="str">
        <f>申込書!$AA$4</f>
        <v>600</v>
      </c>
    </row>
    <row r="10" spans="1:10">
      <c r="A10" t="str">
        <f>IF(申込一覧表!E14="","",申込一覧表!AB14)</f>
        <v/>
      </c>
      <c r="B10">
        <v>0</v>
      </c>
      <c r="C10" t="str">
        <f>申込一覧表!AH14</f>
        <v xml:space="preserve">  </v>
      </c>
      <c r="D10" t="str">
        <f>申込一覧表!AG14</f>
        <v xml:space="preserve"> </v>
      </c>
      <c r="E10" s="46">
        <f>申込一覧表!B14</f>
        <v>0</v>
      </c>
      <c r="F10" t="str">
        <f>申込一覧表!Q14</f>
        <v/>
      </c>
      <c r="G10" t="str">
        <f>申込一覧表!AE14</f>
        <v/>
      </c>
      <c r="I10">
        <f>申込一覧表!AW14</f>
        <v>0</v>
      </c>
      <c r="J10" s="32" t="str">
        <f>申込書!$AA$4</f>
        <v>600</v>
      </c>
    </row>
    <row r="11" spans="1:10">
      <c r="A11" t="str">
        <f>IF(申込一覧表!E15="","",申込一覧表!AB15)</f>
        <v/>
      </c>
      <c r="B11">
        <v>0</v>
      </c>
      <c r="C11" t="str">
        <f>申込一覧表!AH15</f>
        <v xml:space="preserve">  </v>
      </c>
      <c r="D11" t="str">
        <f>申込一覧表!AG15</f>
        <v xml:space="preserve"> </v>
      </c>
      <c r="E11" s="46">
        <f>申込一覧表!B15</f>
        <v>0</v>
      </c>
      <c r="F11" t="str">
        <f>申込一覧表!Q15</f>
        <v/>
      </c>
      <c r="G11" t="str">
        <f>申込一覧表!AE15</f>
        <v/>
      </c>
      <c r="I11">
        <f>申込一覧表!AW15</f>
        <v>0</v>
      </c>
      <c r="J11" s="32" t="str">
        <f>申込書!$AA$4</f>
        <v>600</v>
      </c>
    </row>
    <row r="12" spans="1:10">
      <c r="A12" t="str">
        <f>IF(申込一覧表!E16="","",申込一覧表!AB16)</f>
        <v/>
      </c>
      <c r="B12">
        <v>0</v>
      </c>
      <c r="C12" t="str">
        <f>申込一覧表!AH16</f>
        <v xml:space="preserve">  </v>
      </c>
      <c r="D12" t="str">
        <f>申込一覧表!AG16</f>
        <v xml:space="preserve"> </v>
      </c>
      <c r="E12" s="46">
        <f>申込一覧表!B16</f>
        <v>0</v>
      </c>
      <c r="F12" t="str">
        <f>申込一覧表!Q16</f>
        <v/>
      </c>
      <c r="G12" t="str">
        <f>申込一覧表!AE16</f>
        <v/>
      </c>
      <c r="I12">
        <f>申込一覧表!AW16</f>
        <v>0</v>
      </c>
      <c r="J12" s="32" t="str">
        <f>申込書!$AA$4</f>
        <v>600</v>
      </c>
    </row>
    <row r="13" spans="1:10">
      <c r="A13" t="str">
        <f>IF(申込一覧表!E17="","",申込一覧表!AB17)</f>
        <v/>
      </c>
      <c r="B13">
        <v>0</v>
      </c>
      <c r="C13" t="str">
        <f>申込一覧表!AH17</f>
        <v xml:space="preserve">  </v>
      </c>
      <c r="D13" t="str">
        <f>申込一覧表!AG17</f>
        <v xml:space="preserve"> </v>
      </c>
      <c r="E13" s="46">
        <f>申込一覧表!B17</f>
        <v>0</v>
      </c>
      <c r="F13" t="str">
        <f>申込一覧表!Q17</f>
        <v/>
      </c>
      <c r="G13" t="str">
        <f>申込一覧表!AE17</f>
        <v/>
      </c>
      <c r="I13">
        <f>申込一覧表!AW17</f>
        <v>0</v>
      </c>
      <c r="J13" s="32" t="str">
        <f>申込書!$AA$4</f>
        <v>600</v>
      </c>
    </row>
    <row r="14" spans="1:10">
      <c r="A14" t="str">
        <f>IF(申込一覧表!E18="","",申込一覧表!AB18)</f>
        <v/>
      </c>
      <c r="B14">
        <v>0</v>
      </c>
      <c r="C14" t="str">
        <f>申込一覧表!AH18</f>
        <v xml:space="preserve">  </v>
      </c>
      <c r="D14" t="str">
        <f>申込一覧表!AG18</f>
        <v xml:space="preserve"> </v>
      </c>
      <c r="E14" s="46">
        <f>申込一覧表!B18</f>
        <v>0</v>
      </c>
      <c r="F14" t="str">
        <f>申込一覧表!Q18</f>
        <v/>
      </c>
      <c r="G14" t="str">
        <f>申込一覧表!AE18</f>
        <v/>
      </c>
      <c r="I14">
        <f>申込一覧表!AW18</f>
        <v>0</v>
      </c>
      <c r="J14" s="32" t="str">
        <f>申込書!$AA$4</f>
        <v>600</v>
      </c>
    </row>
    <row r="15" spans="1:10">
      <c r="A15" t="str">
        <f>IF(申込一覧表!E19="","",申込一覧表!AB19)</f>
        <v/>
      </c>
      <c r="B15">
        <v>0</v>
      </c>
      <c r="C15" t="str">
        <f>申込一覧表!AH19</f>
        <v xml:space="preserve">  </v>
      </c>
      <c r="D15" t="str">
        <f>申込一覧表!AG19</f>
        <v xml:space="preserve"> </v>
      </c>
      <c r="E15" s="46">
        <f>申込一覧表!B19</f>
        <v>0</v>
      </c>
      <c r="F15" t="str">
        <f>申込一覧表!Q19</f>
        <v/>
      </c>
      <c r="G15" t="str">
        <f>申込一覧表!AE19</f>
        <v/>
      </c>
      <c r="I15">
        <f>申込一覧表!AW19</f>
        <v>0</v>
      </c>
      <c r="J15" s="32" t="str">
        <f>申込書!$AA$4</f>
        <v>600</v>
      </c>
    </row>
    <row r="16" spans="1:10">
      <c r="A16" t="str">
        <f>IF(申込一覧表!E20="","",申込一覧表!AB20)</f>
        <v/>
      </c>
      <c r="B16">
        <v>0</v>
      </c>
      <c r="C16" t="str">
        <f>申込一覧表!AH20</f>
        <v xml:space="preserve">  </v>
      </c>
      <c r="D16" t="str">
        <f>申込一覧表!AG20</f>
        <v xml:space="preserve"> </v>
      </c>
      <c r="E16" s="46">
        <f>申込一覧表!B20</f>
        <v>0</v>
      </c>
      <c r="F16" t="str">
        <f>申込一覧表!Q20</f>
        <v/>
      </c>
      <c r="G16" t="str">
        <f>申込一覧表!AE20</f>
        <v/>
      </c>
      <c r="I16">
        <f>申込一覧表!AW20</f>
        <v>0</v>
      </c>
      <c r="J16" s="32" t="str">
        <f>申込書!$AA$4</f>
        <v>600</v>
      </c>
    </row>
    <row r="17" spans="1:10">
      <c r="A17" t="str">
        <f>IF(申込一覧表!E21="","",申込一覧表!AB21)</f>
        <v/>
      </c>
      <c r="B17">
        <v>0</v>
      </c>
      <c r="C17" t="str">
        <f>申込一覧表!AH21</f>
        <v xml:space="preserve">  </v>
      </c>
      <c r="D17" t="str">
        <f>申込一覧表!AG21</f>
        <v xml:space="preserve"> </v>
      </c>
      <c r="E17" s="46">
        <f>申込一覧表!B21</f>
        <v>0</v>
      </c>
      <c r="F17" t="str">
        <f>申込一覧表!Q21</f>
        <v/>
      </c>
      <c r="G17" t="str">
        <f>申込一覧表!AE21</f>
        <v/>
      </c>
      <c r="I17">
        <f>申込一覧表!AW21</f>
        <v>0</v>
      </c>
      <c r="J17" s="32" t="str">
        <f>申込書!$AA$4</f>
        <v>600</v>
      </c>
    </row>
    <row r="18" spans="1:10">
      <c r="A18" t="str">
        <f>IF(申込一覧表!E22="","",申込一覧表!AB22)</f>
        <v/>
      </c>
      <c r="B18">
        <v>0</v>
      </c>
      <c r="C18" t="str">
        <f>申込一覧表!AH22</f>
        <v xml:space="preserve">  </v>
      </c>
      <c r="D18" t="str">
        <f>申込一覧表!AG22</f>
        <v xml:space="preserve"> </v>
      </c>
      <c r="E18" s="46">
        <f>申込一覧表!B22</f>
        <v>0</v>
      </c>
      <c r="F18" t="str">
        <f>申込一覧表!Q22</f>
        <v/>
      </c>
      <c r="G18" t="str">
        <f>申込一覧表!AE22</f>
        <v/>
      </c>
      <c r="I18">
        <f>申込一覧表!AW22</f>
        <v>0</v>
      </c>
      <c r="J18" s="32" t="str">
        <f>申込書!$AA$4</f>
        <v>600</v>
      </c>
    </row>
    <row r="19" spans="1:10">
      <c r="A19" t="str">
        <f>IF(申込一覧表!E23="","",申込一覧表!AB23)</f>
        <v/>
      </c>
      <c r="B19">
        <v>0</v>
      </c>
      <c r="C19" t="str">
        <f>申込一覧表!AH23</f>
        <v xml:space="preserve">  </v>
      </c>
      <c r="D19" t="str">
        <f>申込一覧表!AG23</f>
        <v xml:space="preserve"> </v>
      </c>
      <c r="E19" s="46">
        <f>申込一覧表!B23</f>
        <v>0</v>
      </c>
      <c r="F19" t="str">
        <f>申込一覧表!Q23</f>
        <v/>
      </c>
      <c r="G19" t="str">
        <f>申込一覧表!AE23</f>
        <v/>
      </c>
      <c r="I19">
        <f>申込一覧表!AW23</f>
        <v>0</v>
      </c>
      <c r="J19" s="32" t="str">
        <f>申込書!$AA$4</f>
        <v>600</v>
      </c>
    </row>
    <row r="20" spans="1:10">
      <c r="A20" t="str">
        <f>IF(申込一覧表!E24="","",申込一覧表!AB24)</f>
        <v/>
      </c>
      <c r="B20">
        <v>0</v>
      </c>
      <c r="C20" t="str">
        <f>申込一覧表!AH24</f>
        <v xml:space="preserve">  </v>
      </c>
      <c r="D20" t="str">
        <f>申込一覧表!AG24</f>
        <v xml:space="preserve"> </v>
      </c>
      <c r="E20" s="46">
        <f>申込一覧表!B24</f>
        <v>0</v>
      </c>
      <c r="F20" t="str">
        <f>申込一覧表!Q24</f>
        <v/>
      </c>
      <c r="G20" t="str">
        <f>申込一覧表!AE24</f>
        <v/>
      </c>
      <c r="I20">
        <f>申込一覧表!AW24</f>
        <v>0</v>
      </c>
      <c r="J20" s="32" t="str">
        <f>申込書!$AA$4</f>
        <v>600</v>
      </c>
    </row>
    <row r="21" spans="1:10">
      <c r="A21" t="str">
        <f>IF(申込一覧表!E25="","",申込一覧表!AB25)</f>
        <v/>
      </c>
      <c r="B21">
        <v>0</v>
      </c>
      <c r="C21" t="str">
        <f>申込一覧表!AH25</f>
        <v xml:space="preserve">  </v>
      </c>
      <c r="D21" t="str">
        <f>申込一覧表!AG25</f>
        <v xml:space="preserve"> </v>
      </c>
      <c r="E21" s="46">
        <f>申込一覧表!B25</f>
        <v>0</v>
      </c>
      <c r="F21" t="str">
        <f>申込一覧表!Q25</f>
        <v/>
      </c>
      <c r="G21" t="str">
        <f>申込一覧表!AE25</f>
        <v/>
      </c>
      <c r="I21">
        <f>申込一覧表!AW25</f>
        <v>0</v>
      </c>
      <c r="J21" s="32" t="str">
        <f>申込書!$AA$4</f>
        <v>600</v>
      </c>
    </row>
    <row r="22" spans="1:10">
      <c r="A22" t="str">
        <f>IF(申込一覧表!E26="","",申込一覧表!AB26)</f>
        <v/>
      </c>
      <c r="B22">
        <v>0</v>
      </c>
      <c r="C22" t="str">
        <f>申込一覧表!AH26</f>
        <v xml:space="preserve">  </v>
      </c>
      <c r="D22" t="str">
        <f>申込一覧表!AG26</f>
        <v xml:space="preserve"> </v>
      </c>
      <c r="E22" s="46">
        <f>申込一覧表!B26</f>
        <v>0</v>
      </c>
      <c r="F22" t="str">
        <f>申込一覧表!Q26</f>
        <v/>
      </c>
      <c r="G22" t="str">
        <f>申込一覧表!AE26</f>
        <v/>
      </c>
      <c r="I22">
        <f>申込一覧表!AW26</f>
        <v>0</v>
      </c>
      <c r="J22" s="32" t="str">
        <f>申込書!$AA$4</f>
        <v>600</v>
      </c>
    </row>
    <row r="23" spans="1:10">
      <c r="A23" t="str">
        <f>IF(申込一覧表!E27="","",申込一覧表!AB27)</f>
        <v/>
      </c>
      <c r="B23">
        <v>0</v>
      </c>
      <c r="C23" t="str">
        <f>申込一覧表!AH27</f>
        <v xml:space="preserve">  </v>
      </c>
      <c r="D23" t="str">
        <f>申込一覧表!AG27</f>
        <v xml:space="preserve"> </v>
      </c>
      <c r="E23" s="46">
        <f>申込一覧表!B27</f>
        <v>0</v>
      </c>
      <c r="F23" t="str">
        <f>申込一覧表!Q27</f>
        <v/>
      </c>
      <c r="G23" t="str">
        <f>申込一覧表!AE27</f>
        <v/>
      </c>
      <c r="I23">
        <f>申込一覧表!AW27</f>
        <v>0</v>
      </c>
      <c r="J23" s="32" t="str">
        <f>申込書!$AA$4</f>
        <v>600</v>
      </c>
    </row>
    <row r="24" spans="1:10">
      <c r="A24" t="str">
        <f>IF(申込一覧表!E28="","",申込一覧表!AB28)</f>
        <v/>
      </c>
      <c r="B24">
        <v>0</v>
      </c>
      <c r="C24" t="str">
        <f>申込一覧表!AH28</f>
        <v xml:space="preserve">  </v>
      </c>
      <c r="D24" t="str">
        <f>申込一覧表!AG28</f>
        <v xml:space="preserve"> </v>
      </c>
      <c r="E24" s="46">
        <f>申込一覧表!B28</f>
        <v>0</v>
      </c>
      <c r="F24" t="str">
        <f>申込一覧表!Q28</f>
        <v/>
      </c>
      <c r="G24" t="str">
        <f>申込一覧表!AE28</f>
        <v/>
      </c>
      <c r="I24">
        <f>申込一覧表!AW28</f>
        <v>0</v>
      </c>
      <c r="J24" s="32" t="str">
        <f>申込書!$AA$4</f>
        <v>600</v>
      </c>
    </row>
    <row r="25" spans="1:10">
      <c r="A25" t="str">
        <f>IF(申込一覧表!E29="","",申込一覧表!AB29)</f>
        <v/>
      </c>
      <c r="B25">
        <v>0</v>
      </c>
      <c r="C25" t="str">
        <f>申込一覧表!AH29</f>
        <v xml:space="preserve">  </v>
      </c>
      <c r="D25" t="str">
        <f>申込一覧表!AG29</f>
        <v xml:space="preserve"> </v>
      </c>
      <c r="E25" s="46">
        <f>申込一覧表!B29</f>
        <v>0</v>
      </c>
      <c r="F25" t="str">
        <f>申込一覧表!Q29</f>
        <v/>
      </c>
      <c r="G25" t="str">
        <f>申込一覧表!AE29</f>
        <v/>
      </c>
      <c r="I25">
        <f>申込一覧表!AW29</f>
        <v>0</v>
      </c>
      <c r="J25" s="32" t="str">
        <f>申込書!$AA$4</f>
        <v>600</v>
      </c>
    </row>
    <row r="26" spans="1:10">
      <c r="A26" t="str">
        <f>IF(申込一覧表!E30="","",申込一覧表!AB30)</f>
        <v/>
      </c>
      <c r="B26">
        <v>0</v>
      </c>
      <c r="C26" t="str">
        <f>申込一覧表!AH30</f>
        <v xml:space="preserve">  </v>
      </c>
      <c r="D26" t="str">
        <f>申込一覧表!AG30</f>
        <v xml:space="preserve"> </v>
      </c>
      <c r="E26" s="46">
        <f>申込一覧表!B30</f>
        <v>0</v>
      </c>
      <c r="F26" t="str">
        <f>申込一覧表!Q30</f>
        <v/>
      </c>
      <c r="G26" t="str">
        <f>申込一覧表!AE30</f>
        <v/>
      </c>
      <c r="I26">
        <f>申込一覧表!AW30</f>
        <v>0</v>
      </c>
      <c r="J26" s="32" t="str">
        <f>申込書!$AA$4</f>
        <v>600</v>
      </c>
    </row>
    <row r="27" spans="1:10">
      <c r="A27" t="str">
        <f>IF(申込一覧表!E31="","",申込一覧表!AB31)</f>
        <v/>
      </c>
      <c r="B27">
        <v>0</v>
      </c>
      <c r="C27" t="str">
        <f>申込一覧表!AH31</f>
        <v xml:space="preserve">  </v>
      </c>
      <c r="D27" t="str">
        <f>申込一覧表!AG31</f>
        <v xml:space="preserve"> </v>
      </c>
      <c r="E27" s="46">
        <f>申込一覧表!B31</f>
        <v>0</v>
      </c>
      <c r="F27" t="str">
        <f>申込一覧表!Q31</f>
        <v/>
      </c>
      <c r="G27" t="str">
        <f>申込一覧表!AE31</f>
        <v/>
      </c>
      <c r="I27">
        <f>申込一覧表!AW31</f>
        <v>0</v>
      </c>
      <c r="J27" s="32" t="str">
        <f>申込書!$AA$4</f>
        <v>600</v>
      </c>
    </row>
    <row r="28" spans="1:10">
      <c r="A28" t="str">
        <f>IF(申込一覧表!E32="","",申込一覧表!AB32)</f>
        <v/>
      </c>
      <c r="B28">
        <v>0</v>
      </c>
      <c r="C28" t="str">
        <f>申込一覧表!AH32</f>
        <v xml:space="preserve">  </v>
      </c>
      <c r="D28" t="str">
        <f>申込一覧表!AG32</f>
        <v xml:space="preserve"> </v>
      </c>
      <c r="E28" s="46">
        <f>申込一覧表!B32</f>
        <v>0</v>
      </c>
      <c r="F28" t="str">
        <f>申込一覧表!Q32</f>
        <v/>
      </c>
      <c r="G28" t="str">
        <f>申込一覧表!AE32</f>
        <v/>
      </c>
      <c r="I28">
        <f>申込一覧表!AW32</f>
        <v>0</v>
      </c>
      <c r="J28" s="32" t="str">
        <f>申込書!$AA$4</f>
        <v>600</v>
      </c>
    </row>
    <row r="29" spans="1:10">
      <c r="A29" t="str">
        <f>IF(申込一覧表!E33="","",申込一覧表!AB33)</f>
        <v/>
      </c>
      <c r="B29">
        <v>0</v>
      </c>
      <c r="C29" t="str">
        <f>申込一覧表!AH33</f>
        <v xml:space="preserve">  </v>
      </c>
      <c r="D29" t="str">
        <f>申込一覧表!AG33</f>
        <v xml:space="preserve"> </v>
      </c>
      <c r="E29" s="46">
        <f>申込一覧表!B33</f>
        <v>0</v>
      </c>
      <c r="F29" t="str">
        <f>申込一覧表!Q33</f>
        <v/>
      </c>
      <c r="G29" t="str">
        <f>申込一覧表!AE33</f>
        <v/>
      </c>
      <c r="I29">
        <f>申込一覧表!AW33</f>
        <v>0</v>
      </c>
      <c r="J29" s="32" t="str">
        <f>申込書!$AA$4</f>
        <v>600</v>
      </c>
    </row>
    <row r="30" spans="1:10">
      <c r="A30" t="str">
        <f>IF(申込一覧表!E34="","",申込一覧表!AB34)</f>
        <v/>
      </c>
      <c r="B30">
        <v>0</v>
      </c>
      <c r="C30" t="str">
        <f>申込一覧表!AH34</f>
        <v xml:space="preserve">  </v>
      </c>
      <c r="D30" t="str">
        <f>申込一覧表!AG34</f>
        <v xml:space="preserve"> </v>
      </c>
      <c r="E30" s="46">
        <f>申込一覧表!B34</f>
        <v>0</v>
      </c>
      <c r="F30" t="str">
        <f>申込一覧表!Q34</f>
        <v/>
      </c>
      <c r="G30" t="str">
        <f>申込一覧表!AE34</f>
        <v/>
      </c>
      <c r="I30">
        <f>申込一覧表!AW34</f>
        <v>0</v>
      </c>
      <c r="J30" s="32" t="str">
        <f>申込書!$AA$4</f>
        <v>600</v>
      </c>
    </row>
    <row r="31" spans="1:10">
      <c r="A31" t="str">
        <f>IF(申込一覧表!E35="","",申込一覧表!AB35)</f>
        <v/>
      </c>
      <c r="B31">
        <v>0</v>
      </c>
      <c r="C31" t="str">
        <f>申込一覧表!AH35</f>
        <v xml:space="preserve">  </v>
      </c>
      <c r="D31" t="str">
        <f>申込一覧表!AG35</f>
        <v xml:space="preserve"> </v>
      </c>
      <c r="E31" s="46">
        <f>申込一覧表!B35</f>
        <v>0</v>
      </c>
      <c r="F31" t="str">
        <f>申込一覧表!Q35</f>
        <v/>
      </c>
      <c r="G31" t="str">
        <f>申込一覧表!AE35</f>
        <v/>
      </c>
      <c r="I31">
        <f>申込一覧表!AW35</f>
        <v>0</v>
      </c>
      <c r="J31" s="32" t="str">
        <f>申込書!$AA$4</f>
        <v>600</v>
      </c>
    </row>
    <row r="32" spans="1:10">
      <c r="A32" t="str">
        <f>IF(申込一覧表!E36="","",申込一覧表!AB36)</f>
        <v/>
      </c>
      <c r="B32">
        <v>0</v>
      </c>
      <c r="C32" t="str">
        <f>申込一覧表!AH36</f>
        <v xml:space="preserve">  </v>
      </c>
      <c r="D32" t="str">
        <f>申込一覧表!AG36</f>
        <v xml:space="preserve"> </v>
      </c>
      <c r="E32" s="46">
        <f>申込一覧表!B36</f>
        <v>0</v>
      </c>
      <c r="F32" t="str">
        <f>申込一覧表!Q36</f>
        <v/>
      </c>
      <c r="G32" t="str">
        <f>申込一覧表!AE36</f>
        <v/>
      </c>
      <c r="I32">
        <f>申込一覧表!AW36</f>
        <v>0</v>
      </c>
      <c r="J32" s="32" t="str">
        <f>申込書!$AA$4</f>
        <v>600</v>
      </c>
    </row>
    <row r="33" spans="1:10">
      <c r="A33" t="str">
        <f>IF(申込一覧表!E37="","",申込一覧表!AB37)</f>
        <v/>
      </c>
      <c r="B33">
        <v>0</v>
      </c>
      <c r="C33" t="str">
        <f>申込一覧表!AH37</f>
        <v xml:space="preserve">  </v>
      </c>
      <c r="D33" t="str">
        <f>申込一覧表!AG37</f>
        <v xml:space="preserve"> </v>
      </c>
      <c r="E33" s="46">
        <f>申込一覧表!B37</f>
        <v>0</v>
      </c>
      <c r="F33" t="str">
        <f>申込一覧表!Q37</f>
        <v/>
      </c>
      <c r="G33" t="str">
        <f>申込一覧表!AE37</f>
        <v/>
      </c>
      <c r="I33">
        <f>申込一覧表!AW37</f>
        <v>0</v>
      </c>
      <c r="J33" s="32" t="str">
        <f>申込書!$AA$4</f>
        <v>600</v>
      </c>
    </row>
    <row r="34" spans="1:10">
      <c r="A34" t="str">
        <f>IF(申込一覧表!E38="","",申込一覧表!AB38)</f>
        <v/>
      </c>
      <c r="B34">
        <v>0</v>
      </c>
      <c r="C34" t="str">
        <f>申込一覧表!AH38</f>
        <v xml:space="preserve">  </v>
      </c>
      <c r="D34" t="str">
        <f>申込一覧表!AG38</f>
        <v xml:space="preserve"> </v>
      </c>
      <c r="E34" s="46">
        <f>申込一覧表!B38</f>
        <v>0</v>
      </c>
      <c r="F34" t="str">
        <f>申込一覧表!Q38</f>
        <v/>
      </c>
      <c r="G34" t="str">
        <f>申込一覧表!AE38</f>
        <v/>
      </c>
      <c r="I34">
        <f>申込一覧表!AW38</f>
        <v>0</v>
      </c>
      <c r="J34" s="32" t="str">
        <f>申込書!$AA$4</f>
        <v>600</v>
      </c>
    </row>
    <row r="35" spans="1:10">
      <c r="A35" t="str">
        <f>IF(申込一覧表!E39="","",申込一覧表!AB39)</f>
        <v/>
      </c>
      <c r="B35">
        <v>0</v>
      </c>
      <c r="C35" t="str">
        <f>申込一覧表!AH39</f>
        <v xml:space="preserve">  </v>
      </c>
      <c r="D35" t="str">
        <f>申込一覧表!AG39</f>
        <v xml:space="preserve"> </v>
      </c>
      <c r="E35" s="46">
        <f>申込一覧表!B39</f>
        <v>0</v>
      </c>
      <c r="F35" t="str">
        <f>申込一覧表!Q39</f>
        <v/>
      </c>
      <c r="G35" t="str">
        <f>申込一覧表!AE39</f>
        <v/>
      </c>
      <c r="I35">
        <f>申込一覧表!AW39</f>
        <v>0</v>
      </c>
      <c r="J35" s="32" t="str">
        <f>申込書!$AA$4</f>
        <v>600</v>
      </c>
    </row>
    <row r="36" spans="1:10">
      <c r="A36" t="str">
        <f>IF(申込一覧表!E40="","",申込一覧表!AB40)</f>
        <v/>
      </c>
      <c r="B36">
        <v>0</v>
      </c>
      <c r="C36" t="str">
        <f>申込一覧表!AH40</f>
        <v xml:space="preserve">  </v>
      </c>
      <c r="D36" t="str">
        <f>申込一覧表!AG40</f>
        <v xml:space="preserve"> </v>
      </c>
      <c r="E36" s="46">
        <f>申込一覧表!B40</f>
        <v>0</v>
      </c>
      <c r="F36" t="str">
        <f>申込一覧表!Q40</f>
        <v/>
      </c>
      <c r="G36" t="str">
        <f>申込一覧表!AE40</f>
        <v/>
      </c>
      <c r="I36">
        <f>申込一覧表!AW40</f>
        <v>0</v>
      </c>
      <c r="J36" s="32" t="str">
        <f>申込書!$AA$4</f>
        <v>600</v>
      </c>
    </row>
    <row r="37" spans="1:10">
      <c r="A37" t="str">
        <f>IF(申込一覧表!E41="","",申込一覧表!AB41)</f>
        <v/>
      </c>
      <c r="B37">
        <v>0</v>
      </c>
      <c r="C37" t="str">
        <f>申込一覧表!AH41</f>
        <v xml:space="preserve">  </v>
      </c>
      <c r="D37" t="str">
        <f>申込一覧表!AG41</f>
        <v xml:space="preserve"> </v>
      </c>
      <c r="E37" s="46">
        <f>申込一覧表!B41</f>
        <v>0</v>
      </c>
      <c r="F37" t="str">
        <f>申込一覧表!Q41</f>
        <v/>
      </c>
      <c r="G37" t="str">
        <f>申込一覧表!AE41</f>
        <v/>
      </c>
      <c r="I37">
        <f>申込一覧表!AW41</f>
        <v>0</v>
      </c>
      <c r="J37" s="32" t="str">
        <f>申込書!$AA$4</f>
        <v>600</v>
      </c>
    </row>
    <row r="38" spans="1:10">
      <c r="A38" t="str">
        <f>IF(申込一覧表!E42="","",申込一覧表!AB42)</f>
        <v/>
      </c>
      <c r="B38">
        <v>0</v>
      </c>
      <c r="C38" t="str">
        <f>申込一覧表!AH42</f>
        <v xml:space="preserve">  </v>
      </c>
      <c r="D38" t="str">
        <f>申込一覧表!AG42</f>
        <v xml:space="preserve"> </v>
      </c>
      <c r="E38" s="46">
        <f>申込一覧表!B42</f>
        <v>0</v>
      </c>
      <c r="F38" t="str">
        <f>申込一覧表!Q42</f>
        <v/>
      </c>
      <c r="G38" t="str">
        <f>申込一覧表!AE42</f>
        <v/>
      </c>
      <c r="I38">
        <f>申込一覧表!AW42</f>
        <v>0</v>
      </c>
      <c r="J38" s="32" t="str">
        <f>申込書!$AA$4</f>
        <v>600</v>
      </c>
    </row>
    <row r="39" spans="1:10">
      <c r="A39" t="str">
        <f>IF(申込一覧表!E43="","",申込一覧表!AB43)</f>
        <v/>
      </c>
      <c r="B39">
        <v>0</v>
      </c>
      <c r="C39" t="str">
        <f>申込一覧表!AH43</f>
        <v xml:space="preserve">  </v>
      </c>
      <c r="D39" t="str">
        <f>申込一覧表!AG43</f>
        <v xml:space="preserve"> </v>
      </c>
      <c r="E39" s="46">
        <f>申込一覧表!B43</f>
        <v>0</v>
      </c>
      <c r="F39" t="str">
        <f>申込一覧表!Q43</f>
        <v/>
      </c>
      <c r="G39" t="str">
        <f>申込一覧表!AE43</f>
        <v/>
      </c>
      <c r="I39">
        <f>申込一覧表!AW43</f>
        <v>0</v>
      </c>
      <c r="J39" s="32" t="str">
        <f>申込書!$AA$4</f>
        <v>600</v>
      </c>
    </row>
    <row r="40" spans="1:10">
      <c r="A40" t="str">
        <f>IF(申込一覧表!E44="","",申込一覧表!AB44)</f>
        <v/>
      </c>
      <c r="B40">
        <v>0</v>
      </c>
      <c r="C40" t="str">
        <f>申込一覧表!AH44</f>
        <v xml:space="preserve">  </v>
      </c>
      <c r="D40" t="str">
        <f>申込一覧表!AG44</f>
        <v xml:space="preserve"> </v>
      </c>
      <c r="E40" s="46">
        <f>申込一覧表!B44</f>
        <v>0</v>
      </c>
      <c r="F40" t="str">
        <f>申込一覧表!Q44</f>
        <v/>
      </c>
      <c r="G40" t="str">
        <f>申込一覧表!AE44</f>
        <v/>
      </c>
      <c r="I40">
        <f>申込一覧表!AW44</f>
        <v>0</v>
      </c>
      <c r="J40" s="32" t="str">
        <f>申込書!$AA$4</f>
        <v>600</v>
      </c>
    </row>
    <row r="41" spans="1:10">
      <c r="A41" t="str">
        <f>IF(申込一覧表!E45="","",申込一覧表!AB45)</f>
        <v/>
      </c>
      <c r="B41">
        <v>0</v>
      </c>
      <c r="C41" t="str">
        <f>申込一覧表!AH45</f>
        <v xml:space="preserve">  </v>
      </c>
      <c r="D41" t="str">
        <f>申込一覧表!AG45</f>
        <v xml:space="preserve"> </v>
      </c>
      <c r="E41" s="46">
        <f>申込一覧表!B45</f>
        <v>0</v>
      </c>
      <c r="F41" t="str">
        <f>申込一覧表!Q45</f>
        <v/>
      </c>
      <c r="G41" t="str">
        <f>申込一覧表!AE45</f>
        <v/>
      </c>
      <c r="I41">
        <f>申込一覧表!AW45</f>
        <v>0</v>
      </c>
      <c r="J41" s="32" t="str">
        <f>申込書!$AA$4</f>
        <v>600</v>
      </c>
    </row>
    <row r="42" spans="1:10">
      <c r="A42" t="str">
        <f>IF(申込一覧表!E46="","",申込一覧表!AB46)</f>
        <v/>
      </c>
      <c r="B42">
        <v>0</v>
      </c>
      <c r="C42" t="str">
        <f>申込一覧表!AH46</f>
        <v xml:space="preserve">  </v>
      </c>
      <c r="D42" t="str">
        <f>申込一覧表!AG46</f>
        <v xml:space="preserve"> </v>
      </c>
      <c r="E42" s="46">
        <f>申込一覧表!B46</f>
        <v>0</v>
      </c>
      <c r="F42" t="str">
        <f>申込一覧表!Q46</f>
        <v/>
      </c>
      <c r="G42" t="str">
        <f>申込一覧表!AE46</f>
        <v/>
      </c>
      <c r="I42">
        <f>申込一覧表!AW46</f>
        <v>0</v>
      </c>
      <c r="J42" s="32" t="str">
        <f>申込書!$AA$4</f>
        <v>600</v>
      </c>
    </row>
    <row r="43" spans="1:10">
      <c r="A43" t="str">
        <f>IF(申込一覧表!E47="","",申込一覧表!AB47)</f>
        <v/>
      </c>
      <c r="B43">
        <v>0</v>
      </c>
      <c r="C43" t="str">
        <f>申込一覧表!AH47</f>
        <v xml:space="preserve">  </v>
      </c>
      <c r="D43" t="str">
        <f>申込一覧表!AG47</f>
        <v xml:space="preserve"> </v>
      </c>
      <c r="E43" s="46">
        <f>申込一覧表!B47</f>
        <v>0</v>
      </c>
      <c r="F43" t="str">
        <f>申込一覧表!Q47</f>
        <v/>
      </c>
      <c r="G43" t="str">
        <f>申込一覧表!AE47</f>
        <v/>
      </c>
      <c r="I43">
        <f>申込一覧表!AW47</f>
        <v>0</v>
      </c>
      <c r="J43" s="32" t="str">
        <f>申込書!$AA$4</f>
        <v>600</v>
      </c>
    </row>
    <row r="44" spans="1:10">
      <c r="A44" t="str">
        <f>IF(申込一覧表!E48="","",申込一覧表!AB48)</f>
        <v/>
      </c>
      <c r="B44">
        <v>0</v>
      </c>
      <c r="C44" t="str">
        <f>申込一覧表!AH48</f>
        <v xml:space="preserve">  </v>
      </c>
      <c r="D44" t="str">
        <f>申込一覧表!AG48</f>
        <v xml:space="preserve"> </v>
      </c>
      <c r="E44" s="46">
        <f>申込一覧表!B48</f>
        <v>0</v>
      </c>
      <c r="F44" t="str">
        <f>申込一覧表!Q48</f>
        <v/>
      </c>
      <c r="G44" t="str">
        <f>申込一覧表!AE48</f>
        <v/>
      </c>
      <c r="I44">
        <f>申込一覧表!AW48</f>
        <v>0</v>
      </c>
      <c r="J44" s="32" t="str">
        <f>申込書!$AA$4</f>
        <v>600</v>
      </c>
    </row>
    <row r="45" spans="1:10">
      <c r="A45" t="str">
        <f>IF(申込一覧表!E49="","",申込一覧表!AB49)</f>
        <v/>
      </c>
      <c r="B45">
        <v>0</v>
      </c>
      <c r="C45" t="str">
        <f>申込一覧表!AH49</f>
        <v xml:space="preserve">  </v>
      </c>
      <c r="D45" t="str">
        <f>申込一覧表!AG49</f>
        <v xml:space="preserve"> </v>
      </c>
      <c r="E45" s="46">
        <f>申込一覧表!B49</f>
        <v>0</v>
      </c>
      <c r="F45" t="str">
        <f>申込一覧表!Q49</f>
        <v/>
      </c>
      <c r="G45" t="str">
        <f>申込一覧表!AE49</f>
        <v/>
      </c>
      <c r="I45">
        <f>申込一覧表!AW49</f>
        <v>0</v>
      </c>
      <c r="J45" s="32" t="str">
        <f>申込書!$AA$4</f>
        <v>600</v>
      </c>
    </row>
    <row r="46" spans="1:10">
      <c r="A46" t="str">
        <f>IF(申込一覧表!E50="","",申込一覧表!AB50)</f>
        <v/>
      </c>
      <c r="B46">
        <v>0</v>
      </c>
      <c r="C46" t="str">
        <f>申込一覧表!AH50</f>
        <v xml:space="preserve">  </v>
      </c>
      <c r="D46" t="str">
        <f>申込一覧表!AG50</f>
        <v xml:space="preserve"> </v>
      </c>
      <c r="E46" s="46">
        <f>申込一覧表!B50</f>
        <v>0</v>
      </c>
      <c r="F46" t="str">
        <f>申込一覧表!Q50</f>
        <v/>
      </c>
      <c r="G46" t="str">
        <f>申込一覧表!AE50</f>
        <v/>
      </c>
      <c r="I46">
        <f>申込一覧表!AW50</f>
        <v>0</v>
      </c>
      <c r="J46" s="32" t="str">
        <f>申込書!$AA$4</f>
        <v>600</v>
      </c>
    </row>
    <row r="47" spans="1:10">
      <c r="A47" t="str">
        <f>IF(申込一覧表!E51="","",申込一覧表!AB51)</f>
        <v/>
      </c>
      <c r="B47">
        <v>0</v>
      </c>
      <c r="C47" t="str">
        <f>申込一覧表!AH51</f>
        <v xml:space="preserve">  </v>
      </c>
      <c r="D47" t="str">
        <f>申込一覧表!AG51</f>
        <v xml:space="preserve"> </v>
      </c>
      <c r="E47" s="46">
        <f>申込一覧表!B51</f>
        <v>0</v>
      </c>
      <c r="F47" t="str">
        <f>申込一覧表!Q51</f>
        <v/>
      </c>
      <c r="G47" t="str">
        <f>申込一覧表!AE51</f>
        <v/>
      </c>
      <c r="I47">
        <f>申込一覧表!AW51</f>
        <v>0</v>
      </c>
      <c r="J47" s="32" t="str">
        <f>申込書!$AA$4</f>
        <v>600</v>
      </c>
    </row>
    <row r="48" spans="1:10">
      <c r="A48" t="str">
        <f>IF(申込一覧表!E52="","",申込一覧表!AB52)</f>
        <v/>
      </c>
      <c r="B48">
        <v>0</v>
      </c>
      <c r="C48" t="str">
        <f>申込一覧表!AH52</f>
        <v xml:space="preserve">  </v>
      </c>
      <c r="D48" t="str">
        <f>申込一覧表!AG52</f>
        <v xml:space="preserve"> </v>
      </c>
      <c r="E48" s="46">
        <f>申込一覧表!B52</f>
        <v>0</v>
      </c>
      <c r="F48" t="str">
        <f>申込一覧表!Q52</f>
        <v/>
      </c>
      <c r="G48" t="str">
        <f>申込一覧表!AE52</f>
        <v/>
      </c>
      <c r="I48">
        <f>申込一覧表!AW52</f>
        <v>0</v>
      </c>
      <c r="J48" s="32" t="str">
        <f>申込書!$AA$4</f>
        <v>600</v>
      </c>
    </row>
    <row r="49" spans="1:10">
      <c r="A49" t="str">
        <f>IF(申込一覧表!E53="","",申込一覧表!AB53)</f>
        <v/>
      </c>
      <c r="B49">
        <v>0</v>
      </c>
      <c r="C49" t="str">
        <f>申込一覧表!AH53</f>
        <v xml:space="preserve">  </v>
      </c>
      <c r="D49" t="str">
        <f>申込一覧表!AG53</f>
        <v xml:space="preserve"> </v>
      </c>
      <c r="E49" s="46">
        <f>申込一覧表!B53</f>
        <v>0</v>
      </c>
      <c r="F49" t="str">
        <f>申込一覧表!Q53</f>
        <v/>
      </c>
      <c r="G49" t="str">
        <f>申込一覧表!AE53</f>
        <v/>
      </c>
      <c r="I49">
        <f>申込一覧表!AW53</f>
        <v>0</v>
      </c>
      <c r="J49" s="32" t="str">
        <f>申込書!$AA$4</f>
        <v>600</v>
      </c>
    </row>
    <row r="50" spans="1:10">
      <c r="A50" t="str">
        <f>IF(申込一覧表!E54="","",申込一覧表!AB54)</f>
        <v/>
      </c>
      <c r="B50">
        <v>0</v>
      </c>
      <c r="C50" t="str">
        <f>申込一覧表!AH54</f>
        <v xml:space="preserve">  </v>
      </c>
      <c r="D50" t="str">
        <f>申込一覧表!AG54</f>
        <v xml:space="preserve"> </v>
      </c>
      <c r="E50" s="46">
        <f>申込一覧表!B54</f>
        <v>0</v>
      </c>
      <c r="F50" t="str">
        <f>申込一覧表!Q54</f>
        <v/>
      </c>
      <c r="G50" t="str">
        <f>申込一覧表!AE54</f>
        <v/>
      </c>
      <c r="I50">
        <f>申込一覧表!AW54</f>
        <v>0</v>
      </c>
      <c r="J50" s="32" t="str">
        <f>申込書!$AA$4</f>
        <v>600</v>
      </c>
    </row>
    <row r="51" spans="1:10">
      <c r="A51" t="str">
        <f>IF(申込一覧表!E55="","",申込一覧表!AB55)</f>
        <v/>
      </c>
      <c r="B51">
        <v>0</v>
      </c>
      <c r="C51" t="str">
        <f>申込一覧表!AH55</f>
        <v xml:space="preserve">  </v>
      </c>
      <c r="D51" t="str">
        <f>申込一覧表!AG55</f>
        <v xml:space="preserve"> </v>
      </c>
      <c r="E51" s="46">
        <f>申込一覧表!B55</f>
        <v>0</v>
      </c>
      <c r="F51" t="str">
        <f>申込一覧表!Q55</f>
        <v/>
      </c>
      <c r="G51" t="str">
        <f>申込一覧表!AE55</f>
        <v/>
      </c>
      <c r="I51">
        <f>申込一覧表!AW55</f>
        <v>0</v>
      </c>
      <c r="J51" s="32" t="str">
        <f>申込書!$AA$4</f>
        <v>600</v>
      </c>
    </row>
    <row r="52" spans="1:10">
      <c r="A52" t="str">
        <f>IF(申込一覧表!E56="","",申込一覧表!AB56)</f>
        <v/>
      </c>
      <c r="B52">
        <v>0</v>
      </c>
      <c r="C52" t="str">
        <f>申込一覧表!AH56</f>
        <v xml:space="preserve">  </v>
      </c>
      <c r="D52" t="str">
        <f>申込一覧表!AG56</f>
        <v xml:space="preserve"> </v>
      </c>
      <c r="E52" s="46">
        <f>申込一覧表!B56</f>
        <v>0</v>
      </c>
      <c r="F52" t="str">
        <f>申込一覧表!Q56</f>
        <v/>
      </c>
      <c r="G52" t="str">
        <f>申込一覧表!AE56</f>
        <v/>
      </c>
      <c r="I52">
        <f>申込一覧表!AW56</f>
        <v>0</v>
      </c>
      <c r="J52" s="32" t="str">
        <f>申込書!$AA$4</f>
        <v>600</v>
      </c>
    </row>
    <row r="53" spans="1:10">
      <c r="A53" t="str">
        <f>IF(申込一覧表!E57="","",申込一覧表!AB57)</f>
        <v/>
      </c>
      <c r="B53">
        <v>0</v>
      </c>
      <c r="C53" t="str">
        <f>申込一覧表!AH57</f>
        <v xml:space="preserve">  </v>
      </c>
      <c r="D53" t="str">
        <f>申込一覧表!AG57</f>
        <v xml:space="preserve"> </v>
      </c>
      <c r="E53" s="46">
        <f>申込一覧表!B57</f>
        <v>0</v>
      </c>
      <c r="F53" t="str">
        <f>申込一覧表!Q57</f>
        <v/>
      </c>
      <c r="G53" t="str">
        <f>申込一覧表!AE57</f>
        <v/>
      </c>
      <c r="I53">
        <f>申込一覧表!AW57</f>
        <v>0</v>
      </c>
      <c r="J53" s="32" t="str">
        <f>申込書!$AA$4</f>
        <v>600</v>
      </c>
    </row>
    <row r="54" spans="1:10">
      <c r="A54" t="str">
        <f>IF(申込一覧表!E58="","",申込一覧表!AB58)</f>
        <v/>
      </c>
      <c r="B54">
        <v>0</v>
      </c>
      <c r="C54" t="str">
        <f>申込一覧表!AH58</f>
        <v xml:space="preserve">  </v>
      </c>
      <c r="D54" t="str">
        <f>申込一覧表!AG58</f>
        <v xml:space="preserve"> </v>
      </c>
      <c r="E54" s="46">
        <f>申込一覧表!B58</f>
        <v>0</v>
      </c>
      <c r="F54" t="str">
        <f>申込一覧表!Q58</f>
        <v/>
      </c>
      <c r="G54" t="str">
        <f>申込一覧表!AE58</f>
        <v/>
      </c>
      <c r="I54">
        <f>申込一覧表!AW58</f>
        <v>0</v>
      </c>
      <c r="J54" s="32" t="str">
        <f>申込書!$AA$4</f>
        <v>600</v>
      </c>
    </row>
    <row r="55" spans="1:10">
      <c r="A55" t="str">
        <f>IF(申込一覧表!E59="","",申込一覧表!AB59)</f>
        <v/>
      </c>
      <c r="B55">
        <v>0</v>
      </c>
      <c r="C55" t="str">
        <f>申込一覧表!AH59</f>
        <v xml:space="preserve">  </v>
      </c>
      <c r="D55" t="str">
        <f>申込一覧表!AG59</f>
        <v xml:space="preserve"> </v>
      </c>
      <c r="E55" s="46">
        <f>申込一覧表!B59</f>
        <v>0</v>
      </c>
      <c r="F55" t="str">
        <f>申込一覧表!Q59</f>
        <v/>
      </c>
      <c r="G55" t="str">
        <f>申込一覧表!AE59</f>
        <v/>
      </c>
      <c r="I55">
        <f>申込一覧表!AW59</f>
        <v>0</v>
      </c>
      <c r="J55" s="32" t="str">
        <f>申込書!$AA$4</f>
        <v>600</v>
      </c>
    </row>
    <row r="56" spans="1:10">
      <c r="A56" t="str">
        <f>IF(申込一覧表!E60="","",申込一覧表!AB60)</f>
        <v/>
      </c>
      <c r="B56">
        <v>0</v>
      </c>
      <c r="C56" t="str">
        <f>申込一覧表!AH60</f>
        <v xml:space="preserve">  </v>
      </c>
      <c r="D56" t="str">
        <f>申込一覧表!AG60</f>
        <v xml:space="preserve"> </v>
      </c>
      <c r="E56" s="46">
        <f>申込一覧表!B60</f>
        <v>0</v>
      </c>
      <c r="F56" t="str">
        <f>申込一覧表!Q60</f>
        <v/>
      </c>
      <c r="G56" t="str">
        <f>申込一覧表!AE60</f>
        <v/>
      </c>
      <c r="I56">
        <f>申込一覧表!AW60</f>
        <v>0</v>
      </c>
      <c r="J56" s="32" t="str">
        <f>申込書!$AA$4</f>
        <v>600</v>
      </c>
    </row>
    <row r="57" spans="1:10">
      <c r="A57" t="str">
        <f>IF(申込一覧表!E61="","",申込一覧表!AB61)</f>
        <v/>
      </c>
      <c r="B57">
        <v>0</v>
      </c>
      <c r="C57" t="str">
        <f>申込一覧表!AH61</f>
        <v xml:space="preserve">  </v>
      </c>
      <c r="D57" t="str">
        <f>申込一覧表!AG61</f>
        <v xml:space="preserve"> </v>
      </c>
      <c r="E57" s="46">
        <f>申込一覧表!B61</f>
        <v>0</v>
      </c>
      <c r="F57" t="str">
        <f>申込一覧表!Q61</f>
        <v/>
      </c>
      <c r="G57" t="str">
        <f>申込一覧表!AE61</f>
        <v/>
      </c>
      <c r="I57">
        <f>申込一覧表!AW61</f>
        <v>0</v>
      </c>
      <c r="J57" s="32" t="str">
        <f>申込書!$AA$4</f>
        <v>600</v>
      </c>
    </row>
    <row r="58" spans="1:10">
      <c r="A58" t="str">
        <f>IF(申込一覧表!E62="","",申込一覧表!AB62)</f>
        <v/>
      </c>
      <c r="B58">
        <v>0</v>
      </c>
      <c r="C58" t="str">
        <f>申込一覧表!AH62</f>
        <v xml:space="preserve">  </v>
      </c>
      <c r="D58" t="str">
        <f>申込一覧表!AG62</f>
        <v xml:space="preserve"> </v>
      </c>
      <c r="E58" s="46">
        <f>申込一覧表!B62</f>
        <v>0</v>
      </c>
      <c r="F58" t="str">
        <f>申込一覧表!Q62</f>
        <v/>
      </c>
      <c r="G58" t="str">
        <f>申込一覧表!AE62</f>
        <v/>
      </c>
      <c r="I58">
        <f>申込一覧表!AW62</f>
        <v>0</v>
      </c>
      <c r="J58" s="32" t="str">
        <f>申込書!$AA$4</f>
        <v>600</v>
      </c>
    </row>
    <row r="59" spans="1:10">
      <c r="A59" t="str">
        <f>IF(申込一覧表!E63="","",申込一覧表!AB63)</f>
        <v/>
      </c>
      <c r="B59">
        <v>0</v>
      </c>
      <c r="C59" t="str">
        <f>申込一覧表!AH63</f>
        <v xml:space="preserve">  </v>
      </c>
      <c r="D59" t="str">
        <f>申込一覧表!AG63</f>
        <v xml:space="preserve"> </v>
      </c>
      <c r="E59" s="46">
        <f>申込一覧表!B63</f>
        <v>0</v>
      </c>
      <c r="F59" t="str">
        <f>申込一覧表!Q63</f>
        <v/>
      </c>
      <c r="G59" t="str">
        <f>申込一覧表!AE63</f>
        <v/>
      </c>
      <c r="I59">
        <f>申込一覧表!AW63</f>
        <v>0</v>
      </c>
      <c r="J59" s="32" t="str">
        <f>申込書!$AA$4</f>
        <v>600</v>
      </c>
    </row>
    <row r="60" spans="1:10" ht="11.25" customHeight="1">
      <c r="A60" t="str">
        <f>IF(申込一覧表!E64="","",申込一覧表!AB64)</f>
        <v/>
      </c>
      <c r="B60">
        <v>0</v>
      </c>
      <c r="C60" t="str">
        <f>申込一覧表!AH64</f>
        <v xml:space="preserve">  </v>
      </c>
      <c r="D60" t="str">
        <f>申込一覧表!AG64</f>
        <v xml:space="preserve"> </v>
      </c>
      <c r="E60" s="46">
        <f>申込一覧表!B64</f>
        <v>0</v>
      </c>
      <c r="F60" t="str">
        <f>申込一覧表!Q64</f>
        <v/>
      </c>
      <c r="G60" t="str">
        <f>申込一覧表!AE64</f>
        <v/>
      </c>
      <c r="I60">
        <f>申込一覧表!AW64</f>
        <v>0</v>
      </c>
      <c r="J60" s="32" t="str">
        <f>申込書!$AA$4</f>
        <v>600</v>
      </c>
    </row>
    <row r="61" spans="1:10" ht="11.25" customHeight="1">
      <c r="A61" t="str">
        <f>IF(申込一覧表!E65="","",申込一覧表!AB65)</f>
        <v/>
      </c>
      <c r="B61">
        <v>0</v>
      </c>
      <c r="C61" t="str">
        <f>申込一覧表!AH65</f>
        <v xml:space="preserve">  </v>
      </c>
      <c r="D61" t="str">
        <f>申込一覧表!AG65</f>
        <v xml:space="preserve"> </v>
      </c>
      <c r="E61" s="46">
        <f>申込一覧表!B65</f>
        <v>0</v>
      </c>
      <c r="F61" t="str">
        <f>申込一覧表!Q65</f>
        <v/>
      </c>
      <c r="G61" t="str">
        <f>申込一覧表!AE65</f>
        <v/>
      </c>
      <c r="I61">
        <f>申込一覧表!AW65</f>
        <v>0</v>
      </c>
      <c r="J61" s="32" t="str">
        <f>申込書!$AA$4</f>
        <v>600</v>
      </c>
    </row>
    <row r="62" spans="1:10" ht="11.25" customHeight="1">
      <c r="A62" t="str">
        <f>IF(申込一覧表!E66="","",申込一覧表!AB66)</f>
        <v/>
      </c>
      <c r="B62">
        <v>0</v>
      </c>
      <c r="C62" t="str">
        <f>申込一覧表!AH66</f>
        <v xml:space="preserve">  </v>
      </c>
      <c r="D62" t="str">
        <f>申込一覧表!AG66</f>
        <v xml:space="preserve"> </v>
      </c>
      <c r="E62" s="46">
        <f>申込一覧表!B66</f>
        <v>0</v>
      </c>
      <c r="F62" t="str">
        <f>申込一覧表!Q66</f>
        <v/>
      </c>
      <c r="G62" t="str">
        <f>申込一覧表!AE66</f>
        <v/>
      </c>
      <c r="I62">
        <f>申込一覧表!AW66</f>
        <v>0</v>
      </c>
      <c r="J62" s="32" t="str">
        <f>申込書!$AA$4</f>
        <v>600</v>
      </c>
    </row>
    <row r="63" spans="1:10" ht="11.25" customHeight="1">
      <c r="A63" t="str">
        <f>IF(申込一覧表!E67="","",申込一覧表!AB67)</f>
        <v/>
      </c>
      <c r="B63">
        <v>0</v>
      </c>
      <c r="C63" t="str">
        <f>申込一覧表!AH67</f>
        <v xml:space="preserve">  </v>
      </c>
      <c r="D63" t="str">
        <f>申込一覧表!AG67</f>
        <v xml:space="preserve"> </v>
      </c>
      <c r="E63" s="46">
        <f>申込一覧表!B67</f>
        <v>0</v>
      </c>
      <c r="F63" t="str">
        <f>申込一覧表!Q67</f>
        <v/>
      </c>
      <c r="G63" t="str">
        <f>申込一覧表!AE67</f>
        <v/>
      </c>
      <c r="I63">
        <f>申込一覧表!AW67</f>
        <v>0</v>
      </c>
      <c r="J63" s="32" t="str">
        <f>申込書!$AA$4</f>
        <v>600</v>
      </c>
    </row>
    <row r="64" spans="1:10" ht="11.25" customHeight="1">
      <c r="A64" t="str">
        <f>IF(申込一覧表!E68="","",申込一覧表!AB68)</f>
        <v/>
      </c>
      <c r="B64">
        <v>0</v>
      </c>
      <c r="C64" t="str">
        <f>申込一覧表!AH68</f>
        <v xml:space="preserve">  </v>
      </c>
      <c r="D64" t="str">
        <f>申込一覧表!AG68</f>
        <v xml:space="preserve"> </v>
      </c>
      <c r="E64" s="46">
        <f>申込一覧表!B68</f>
        <v>0</v>
      </c>
      <c r="F64" t="str">
        <f>申込一覧表!Q68</f>
        <v/>
      </c>
      <c r="G64" t="str">
        <f>申込一覧表!AE68</f>
        <v/>
      </c>
      <c r="I64">
        <f>申込一覧表!AW68</f>
        <v>0</v>
      </c>
      <c r="J64" s="32" t="str">
        <f>申込書!$AA$4</f>
        <v>600</v>
      </c>
    </row>
    <row r="65" spans="1:10" ht="11.25" customHeight="1">
      <c r="A65" t="str">
        <f>IF(申込一覧表!E69="","",申込一覧表!AB69)</f>
        <v/>
      </c>
      <c r="B65">
        <v>0</v>
      </c>
      <c r="C65" t="str">
        <f>申込一覧表!AH69</f>
        <v xml:space="preserve">  </v>
      </c>
      <c r="D65" t="str">
        <f>申込一覧表!AG69</f>
        <v xml:space="preserve"> </v>
      </c>
      <c r="E65" s="46">
        <f>申込一覧表!B69</f>
        <v>0</v>
      </c>
      <c r="F65" t="str">
        <f>申込一覧表!Q69</f>
        <v/>
      </c>
      <c r="G65" t="str">
        <f>申込一覧表!AE69</f>
        <v/>
      </c>
      <c r="I65">
        <f>申込一覧表!AW69</f>
        <v>0</v>
      </c>
      <c r="J65" s="32" t="str">
        <f>申込書!$AA$4</f>
        <v>600</v>
      </c>
    </row>
    <row r="66" spans="1:10" ht="11.25" customHeight="1">
      <c r="A66" t="str">
        <f>IF(申込一覧表!E70="","",申込一覧表!AB70)</f>
        <v/>
      </c>
      <c r="B66">
        <v>0</v>
      </c>
      <c r="C66" t="str">
        <f>申込一覧表!AH70</f>
        <v xml:space="preserve">  </v>
      </c>
      <c r="D66" t="str">
        <f>申込一覧表!AG70</f>
        <v xml:space="preserve"> </v>
      </c>
      <c r="E66" s="46">
        <f>申込一覧表!B70</f>
        <v>0</v>
      </c>
      <c r="F66" t="str">
        <f>申込一覧表!Q70</f>
        <v/>
      </c>
      <c r="G66" t="str">
        <f>申込一覧表!AE70</f>
        <v/>
      </c>
      <c r="I66">
        <f>申込一覧表!AW70</f>
        <v>0</v>
      </c>
      <c r="J66" s="32" t="str">
        <f>申込書!$AA$4</f>
        <v>600</v>
      </c>
    </row>
    <row r="67" spans="1:10" ht="11.25" customHeight="1">
      <c r="A67" t="str">
        <f>IF(申込一覧表!E71="","",申込一覧表!AB71)</f>
        <v/>
      </c>
      <c r="B67">
        <v>0</v>
      </c>
      <c r="C67" t="str">
        <f>申込一覧表!AH71</f>
        <v xml:space="preserve">  </v>
      </c>
      <c r="D67" t="str">
        <f>申込一覧表!AG71</f>
        <v xml:space="preserve"> </v>
      </c>
      <c r="E67" s="46">
        <f>申込一覧表!B71</f>
        <v>0</v>
      </c>
      <c r="F67" t="str">
        <f>申込一覧表!Q71</f>
        <v/>
      </c>
      <c r="G67" t="str">
        <f>申込一覧表!AE71</f>
        <v/>
      </c>
      <c r="I67">
        <f>申込一覧表!AW71</f>
        <v>0</v>
      </c>
      <c r="J67" s="32" t="str">
        <f>申込書!$AA$4</f>
        <v>600</v>
      </c>
    </row>
    <row r="68" spans="1:10" ht="11.25" customHeight="1">
      <c r="A68" t="str">
        <f>IF(申込一覧表!E72="","",申込一覧表!AB72)</f>
        <v/>
      </c>
      <c r="B68">
        <v>0</v>
      </c>
      <c r="C68" t="str">
        <f>申込一覧表!AH72</f>
        <v xml:space="preserve">  </v>
      </c>
      <c r="D68" t="str">
        <f>申込一覧表!AG72</f>
        <v xml:space="preserve"> </v>
      </c>
      <c r="E68" s="46">
        <f>申込一覧表!B72</f>
        <v>0</v>
      </c>
      <c r="F68" t="str">
        <f>申込一覧表!Q72</f>
        <v/>
      </c>
      <c r="G68" t="str">
        <f>申込一覧表!AE72</f>
        <v/>
      </c>
      <c r="I68">
        <f>申込一覧表!AW72</f>
        <v>0</v>
      </c>
      <c r="J68" s="32" t="str">
        <f>申込書!$AA$4</f>
        <v>600</v>
      </c>
    </row>
    <row r="69" spans="1:10" ht="11.25" customHeight="1">
      <c r="A69" t="str">
        <f>IF(申込一覧表!E73="","",申込一覧表!AB73)</f>
        <v/>
      </c>
      <c r="B69">
        <v>0</v>
      </c>
      <c r="C69" t="str">
        <f>申込一覧表!AH73</f>
        <v xml:space="preserve">  </v>
      </c>
      <c r="D69" t="str">
        <f>申込一覧表!AG73</f>
        <v xml:space="preserve"> </v>
      </c>
      <c r="E69" s="46">
        <f>申込一覧表!B73</f>
        <v>0</v>
      </c>
      <c r="F69" t="str">
        <f>申込一覧表!Q73</f>
        <v/>
      </c>
      <c r="G69" t="str">
        <f>申込一覧表!AE73</f>
        <v/>
      </c>
      <c r="I69">
        <f>申込一覧表!AW73</f>
        <v>0</v>
      </c>
      <c r="J69" s="32" t="str">
        <f>申込書!$AA$4</f>
        <v>600</v>
      </c>
    </row>
    <row r="70" spans="1:10" ht="11.25" customHeight="1">
      <c r="A70" t="str">
        <f>IF(申込一覧表!E74="","",申込一覧表!AB74)</f>
        <v/>
      </c>
      <c r="B70">
        <v>0</v>
      </c>
      <c r="C70" t="str">
        <f>申込一覧表!AH74</f>
        <v xml:space="preserve">  </v>
      </c>
      <c r="D70" t="str">
        <f>申込一覧表!AG74</f>
        <v xml:space="preserve"> </v>
      </c>
      <c r="E70" s="46">
        <f>申込一覧表!B74</f>
        <v>0</v>
      </c>
      <c r="F70" t="str">
        <f>申込一覧表!Q74</f>
        <v/>
      </c>
      <c r="G70" t="str">
        <f>申込一覧表!AE74</f>
        <v/>
      </c>
      <c r="I70">
        <f>申込一覧表!AW74</f>
        <v>0</v>
      </c>
      <c r="J70" s="32" t="str">
        <f>申込書!$AA$4</f>
        <v>600</v>
      </c>
    </row>
    <row r="71" spans="1:10" ht="11.25" customHeight="1">
      <c r="A71" s="47" t="str">
        <f>IF(申込一覧表!E75="","",申込一覧表!AB75)</f>
        <v/>
      </c>
      <c r="B71" s="47">
        <v>0</v>
      </c>
      <c r="C71" s="47" t="str">
        <f>申込一覧表!AH75</f>
        <v xml:space="preserve">  </v>
      </c>
      <c r="D71" s="47" t="str">
        <f>申込一覧表!AG75</f>
        <v xml:space="preserve"> </v>
      </c>
      <c r="E71" s="48">
        <f>申込一覧表!B75</f>
        <v>0</v>
      </c>
      <c r="F71" s="47" t="str">
        <f>申込一覧表!Q75</f>
        <v/>
      </c>
      <c r="G71" s="47" t="str">
        <f>申込一覧表!AE75</f>
        <v/>
      </c>
      <c r="H71" s="47"/>
      <c r="I71" s="47">
        <f>申込一覧表!AW75</f>
        <v>0</v>
      </c>
      <c r="J71" s="53" t="str">
        <f>申込書!$AA$4</f>
        <v>600</v>
      </c>
    </row>
    <row r="72" spans="1:10">
      <c r="A72" t="str">
        <f>IF(申込一覧表!E76="","",申込一覧表!AB76)</f>
        <v/>
      </c>
      <c r="C72" t="str">
        <f>IF(A72="","",申込一覧表!AH76)</f>
        <v/>
      </c>
      <c r="D72" t="str">
        <f>IF(A72="","",申込一覧表!AG76)</f>
        <v/>
      </c>
      <c r="E72" s="46" t="str">
        <f>IF(A72="","",申込一覧表!B76)</f>
        <v/>
      </c>
      <c r="F72" t="str">
        <f>IF(A72="","",申込一覧表!Q76)</f>
        <v/>
      </c>
      <c r="G72" t="str">
        <f>IF(A72="","",申込一覧表!AE76)</f>
        <v/>
      </c>
      <c r="I72" t="str">
        <f>IF(A72="","",申込一覧表!AW76)</f>
        <v/>
      </c>
      <c r="J72" t="str">
        <f>IF(A72="","",申込書!$AA$5)</f>
        <v/>
      </c>
    </row>
    <row r="73" spans="1:10">
      <c r="A73" s="47" t="str">
        <f>IF(申込一覧表!E77="","",申込一覧表!AB77)</f>
        <v/>
      </c>
      <c r="B73" s="47"/>
      <c r="C73" s="47" t="str">
        <f>IF(A73="","",申込一覧表!AH77)</f>
        <v/>
      </c>
      <c r="D73" s="47" t="str">
        <f>IF(A73="","",申込一覧表!AG77)</f>
        <v/>
      </c>
      <c r="E73" s="48" t="str">
        <f>IF(A73="","",申込一覧表!B77)</f>
        <v/>
      </c>
      <c r="F73" s="47" t="str">
        <f>IF(A73="","",申込一覧表!Q77)</f>
        <v/>
      </c>
      <c r="G73" s="47" t="str">
        <f>IF(A73="","",申込一覧表!AE77)</f>
        <v/>
      </c>
      <c r="H73" s="47"/>
      <c r="I73" s="47" t="str">
        <f>IF(A73="","",申込一覧表!AW77)</f>
        <v/>
      </c>
      <c r="J73" t="str">
        <f>IF(A73="","",申込書!$AA$5)</f>
        <v/>
      </c>
    </row>
    <row r="74" spans="1:10">
      <c r="A74" t="str">
        <f>IF(申込一覧表!E78="","",申込一覧表!AB78)</f>
        <v/>
      </c>
      <c r="B74">
        <v>5</v>
      </c>
      <c r="C74" s="51" t="str">
        <f>申込一覧表!AH78</f>
        <v xml:space="preserve">  </v>
      </c>
      <c r="D74" s="51" t="str">
        <f>申込一覧表!AG78</f>
        <v xml:space="preserve"> </v>
      </c>
      <c r="E74" s="52">
        <f>申込一覧表!B78</f>
        <v>0</v>
      </c>
      <c r="F74" s="51" t="str">
        <f>申込一覧表!Q78</f>
        <v/>
      </c>
      <c r="G74" s="51" t="str">
        <f>申込一覧表!AE78</f>
        <v/>
      </c>
      <c r="I74" s="51">
        <f>申込一覧表!AW78</f>
        <v>0</v>
      </c>
      <c r="J74" s="54" t="str">
        <f>申込書!$AA$4</f>
        <v>600</v>
      </c>
    </row>
    <row r="75" spans="1:10">
      <c r="A75" t="str">
        <f>IF(申込一覧表!E79="","",申込一覧表!AB79)</f>
        <v/>
      </c>
      <c r="B75">
        <v>5</v>
      </c>
      <c r="C75" t="str">
        <f>申込一覧表!AH79</f>
        <v xml:space="preserve">  </v>
      </c>
      <c r="D75" t="str">
        <f>申込一覧表!AG79</f>
        <v xml:space="preserve"> </v>
      </c>
      <c r="E75" s="46">
        <f>申込一覧表!B79</f>
        <v>0</v>
      </c>
      <c r="F75" t="str">
        <f>申込一覧表!Q79</f>
        <v/>
      </c>
      <c r="G75" t="str">
        <f>申込一覧表!AE79</f>
        <v/>
      </c>
      <c r="I75">
        <f>申込一覧表!AW79</f>
        <v>0</v>
      </c>
      <c r="J75" s="32" t="str">
        <f>申込書!$AA$4</f>
        <v>600</v>
      </c>
    </row>
    <row r="76" spans="1:10">
      <c r="A76" t="str">
        <f>IF(申込一覧表!E80="","",申込一覧表!AB80)</f>
        <v/>
      </c>
      <c r="B76">
        <v>5</v>
      </c>
      <c r="C76" t="str">
        <f>申込一覧表!AH80</f>
        <v xml:space="preserve">  </v>
      </c>
      <c r="D76" t="str">
        <f>申込一覧表!AG80</f>
        <v xml:space="preserve"> </v>
      </c>
      <c r="E76" s="46">
        <f>申込一覧表!B80</f>
        <v>0</v>
      </c>
      <c r="F76" t="str">
        <f>申込一覧表!Q80</f>
        <v/>
      </c>
      <c r="G76" t="str">
        <f>申込一覧表!AE80</f>
        <v/>
      </c>
      <c r="I76">
        <f>申込一覧表!AW80</f>
        <v>0</v>
      </c>
      <c r="J76" s="32" t="str">
        <f>申込書!$AA$4</f>
        <v>600</v>
      </c>
    </row>
    <row r="77" spans="1:10">
      <c r="A77" t="str">
        <f>IF(申込一覧表!E81="","",申込一覧表!AB81)</f>
        <v/>
      </c>
      <c r="B77">
        <v>5</v>
      </c>
      <c r="C77" t="str">
        <f>申込一覧表!AH81</f>
        <v xml:space="preserve">  </v>
      </c>
      <c r="D77" t="str">
        <f>申込一覧表!AG81</f>
        <v xml:space="preserve"> </v>
      </c>
      <c r="E77" s="46">
        <f>申込一覧表!B81</f>
        <v>0</v>
      </c>
      <c r="F77" t="str">
        <f>申込一覧表!Q81</f>
        <v/>
      </c>
      <c r="G77" t="str">
        <f>申込一覧表!AE81</f>
        <v/>
      </c>
      <c r="I77">
        <f>申込一覧表!AW81</f>
        <v>0</v>
      </c>
      <c r="J77" s="32" t="str">
        <f>申込書!$AA$4</f>
        <v>600</v>
      </c>
    </row>
    <row r="78" spans="1:10">
      <c r="A78" t="str">
        <f>IF(申込一覧表!E82="","",申込一覧表!AB82)</f>
        <v/>
      </c>
      <c r="B78">
        <v>5</v>
      </c>
      <c r="C78" t="str">
        <f>申込一覧表!AH82</f>
        <v xml:space="preserve">  </v>
      </c>
      <c r="D78" t="str">
        <f>申込一覧表!AG82</f>
        <v xml:space="preserve"> </v>
      </c>
      <c r="E78" s="46">
        <f>申込一覧表!B82</f>
        <v>0</v>
      </c>
      <c r="F78" t="str">
        <f>申込一覧表!Q82</f>
        <v/>
      </c>
      <c r="G78" t="str">
        <f>申込一覧表!AE82</f>
        <v/>
      </c>
      <c r="I78">
        <f>申込一覧表!AW82</f>
        <v>0</v>
      </c>
      <c r="J78" s="32" t="str">
        <f>申込書!$AA$4</f>
        <v>600</v>
      </c>
    </row>
    <row r="79" spans="1:10">
      <c r="A79" t="str">
        <f>IF(申込一覧表!E83="","",申込一覧表!AB83)</f>
        <v/>
      </c>
      <c r="B79">
        <v>5</v>
      </c>
      <c r="C79" t="str">
        <f>申込一覧表!AH83</f>
        <v xml:space="preserve">  </v>
      </c>
      <c r="D79" t="str">
        <f>申込一覧表!AG83</f>
        <v xml:space="preserve"> </v>
      </c>
      <c r="E79" s="46">
        <f>申込一覧表!B83</f>
        <v>0</v>
      </c>
      <c r="F79" t="str">
        <f>申込一覧表!Q83</f>
        <v/>
      </c>
      <c r="G79" t="str">
        <f>申込一覧表!AE83</f>
        <v/>
      </c>
      <c r="I79">
        <f>申込一覧表!AW83</f>
        <v>0</v>
      </c>
      <c r="J79" s="32" t="str">
        <f>申込書!$AA$4</f>
        <v>600</v>
      </c>
    </row>
    <row r="80" spans="1:10">
      <c r="A80" t="str">
        <f>IF(申込一覧表!E84="","",申込一覧表!AB84)</f>
        <v/>
      </c>
      <c r="B80">
        <v>5</v>
      </c>
      <c r="C80" t="str">
        <f>申込一覧表!AH84</f>
        <v xml:space="preserve">  </v>
      </c>
      <c r="D80" t="str">
        <f>申込一覧表!AG84</f>
        <v xml:space="preserve"> </v>
      </c>
      <c r="E80" s="46">
        <f>申込一覧表!B84</f>
        <v>0</v>
      </c>
      <c r="F80" t="str">
        <f>申込一覧表!Q84</f>
        <v/>
      </c>
      <c r="G80" t="str">
        <f>申込一覧表!AE84</f>
        <v/>
      </c>
      <c r="I80">
        <f>申込一覧表!AW84</f>
        <v>0</v>
      </c>
      <c r="J80" s="32" t="str">
        <f>申込書!$AA$4</f>
        <v>600</v>
      </c>
    </row>
    <row r="81" spans="1:10">
      <c r="A81" t="str">
        <f>IF(申込一覧表!E85="","",申込一覧表!AB85)</f>
        <v/>
      </c>
      <c r="B81">
        <v>5</v>
      </c>
      <c r="C81" t="str">
        <f>申込一覧表!AH85</f>
        <v xml:space="preserve">  </v>
      </c>
      <c r="D81" t="str">
        <f>申込一覧表!AG85</f>
        <v xml:space="preserve"> </v>
      </c>
      <c r="E81" s="46">
        <f>申込一覧表!B85</f>
        <v>0</v>
      </c>
      <c r="F81" t="str">
        <f>申込一覧表!Q85</f>
        <v/>
      </c>
      <c r="G81" t="str">
        <f>申込一覧表!AE85</f>
        <v/>
      </c>
      <c r="I81">
        <f>申込一覧表!AW85</f>
        <v>0</v>
      </c>
      <c r="J81" s="32" t="str">
        <f>申込書!$AA$4</f>
        <v>600</v>
      </c>
    </row>
    <row r="82" spans="1:10">
      <c r="A82" t="str">
        <f>IF(申込一覧表!E86="","",申込一覧表!AB86)</f>
        <v/>
      </c>
      <c r="B82">
        <v>5</v>
      </c>
      <c r="C82" t="str">
        <f>申込一覧表!AH86</f>
        <v xml:space="preserve">  </v>
      </c>
      <c r="D82" t="str">
        <f>申込一覧表!AG86</f>
        <v xml:space="preserve"> </v>
      </c>
      <c r="E82" s="46">
        <f>申込一覧表!B86</f>
        <v>0</v>
      </c>
      <c r="F82" t="str">
        <f>申込一覧表!Q86</f>
        <v/>
      </c>
      <c r="G82" t="str">
        <f>申込一覧表!AE86</f>
        <v/>
      </c>
      <c r="I82">
        <f>申込一覧表!AW86</f>
        <v>0</v>
      </c>
      <c r="J82" s="32" t="str">
        <f>申込書!$AA$4</f>
        <v>600</v>
      </c>
    </row>
    <row r="83" spans="1:10">
      <c r="A83" t="str">
        <f>IF(申込一覧表!E87="","",申込一覧表!AB87)</f>
        <v/>
      </c>
      <c r="B83">
        <v>5</v>
      </c>
      <c r="C83" t="str">
        <f>申込一覧表!AH87</f>
        <v xml:space="preserve">  </v>
      </c>
      <c r="D83" t="str">
        <f>申込一覧表!AG87</f>
        <v xml:space="preserve"> </v>
      </c>
      <c r="E83" s="46">
        <f>申込一覧表!B87</f>
        <v>0</v>
      </c>
      <c r="F83" t="str">
        <f>申込一覧表!Q87</f>
        <v/>
      </c>
      <c r="G83" t="str">
        <f>申込一覧表!AE87</f>
        <v/>
      </c>
      <c r="I83">
        <f>申込一覧表!AW87</f>
        <v>0</v>
      </c>
      <c r="J83" s="32" t="str">
        <f>申込書!$AA$4</f>
        <v>600</v>
      </c>
    </row>
    <row r="84" spans="1:10">
      <c r="A84" t="str">
        <f>IF(申込一覧表!E88="","",申込一覧表!AB88)</f>
        <v/>
      </c>
      <c r="B84">
        <v>5</v>
      </c>
      <c r="C84" t="str">
        <f>申込一覧表!AH88</f>
        <v xml:space="preserve">  </v>
      </c>
      <c r="D84" t="str">
        <f>申込一覧表!AG88</f>
        <v xml:space="preserve"> </v>
      </c>
      <c r="E84" s="46">
        <f>申込一覧表!B88</f>
        <v>0</v>
      </c>
      <c r="F84" t="str">
        <f>申込一覧表!Q88</f>
        <v/>
      </c>
      <c r="G84" t="str">
        <f>申込一覧表!AE88</f>
        <v/>
      </c>
      <c r="I84">
        <f>申込一覧表!AW88</f>
        <v>0</v>
      </c>
      <c r="J84" s="32" t="str">
        <f>申込書!$AA$4</f>
        <v>600</v>
      </c>
    </row>
    <row r="85" spans="1:10">
      <c r="A85" t="str">
        <f>IF(申込一覧表!E89="","",申込一覧表!AB89)</f>
        <v/>
      </c>
      <c r="B85">
        <v>5</v>
      </c>
      <c r="C85" t="str">
        <f>申込一覧表!AH89</f>
        <v xml:space="preserve">  </v>
      </c>
      <c r="D85" t="str">
        <f>申込一覧表!AG89</f>
        <v xml:space="preserve"> </v>
      </c>
      <c r="E85" s="46">
        <f>申込一覧表!B89</f>
        <v>0</v>
      </c>
      <c r="F85" t="str">
        <f>申込一覧表!Q89</f>
        <v/>
      </c>
      <c r="G85" t="str">
        <f>申込一覧表!AE89</f>
        <v/>
      </c>
      <c r="I85">
        <f>申込一覧表!AW89</f>
        <v>0</v>
      </c>
      <c r="J85" s="32" t="str">
        <f>申込書!$AA$4</f>
        <v>600</v>
      </c>
    </row>
    <row r="86" spans="1:10">
      <c r="A86" t="str">
        <f>IF(申込一覧表!E90="","",申込一覧表!AB90)</f>
        <v/>
      </c>
      <c r="B86">
        <v>5</v>
      </c>
      <c r="C86" t="str">
        <f>申込一覧表!AH90</f>
        <v xml:space="preserve">  </v>
      </c>
      <c r="D86" t="str">
        <f>申込一覧表!AG90</f>
        <v xml:space="preserve"> </v>
      </c>
      <c r="E86" s="46">
        <f>申込一覧表!B90</f>
        <v>0</v>
      </c>
      <c r="F86" t="str">
        <f>申込一覧表!Q90</f>
        <v/>
      </c>
      <c r="G86" t="str">
        <f>申込一覧表!AE90</f>
        <v/>
      </c>
      <c r="I86">
        <f>申込一覧表!AW90</f>
        <v>0</v>
      </c>
      <c r="J86" s="32" t="str">
        <f>申込書!$AA$4</f>
        <v>600</v>
      </c>
    </row>
    <row r="87" spans="1:10">
      <c r="A87" t="str">
        <f>IF(申込一覧表!E91="","",申込一覧表!AB91)</f>
        <v/>
      </c>
      <c r="B87">
        <v>5</v>
      </c>
      <c r="C87" t="str">
        <f>申込一覧表!AH91</f>
        <v xml:space="preserve">  </v>
      </c>
      <c r="D87" t="str">
        <f>申込一覧表!AG91</f>
        <v xml:space="preserve"> </v>
      </c>
      <c r="E87" s="46">
        <f>申込一覧表!B91</f>
        <v>0</v>
      </c>
      <c r="F87" t="str">
        <f>申込一覧表!Q91</f>
        <v/>
      </c>
      <c r="G87" t="str">
        <f>申込一覧表!AE91</f>
        <v/>
      </c>
      <c r="I87">
        <f>申込一覧表!AW91</f>
        <v>0</v>
      </c>
      <c r="J87" s="32" t="str">
        <f>申込書!$AA$4</f>
        <v>600</v>
      </c>
    </row>
    <row r="88" spans="1:10">
      <c r="A88" t="str">
        <f>IF(申込一覧表!E92="","",申込一覧表!AB92)</f>
        <v/>
      </c>
      <c r="B88">
        <v>5</v>
      </c>
      <c r="C88" t="str">
        <f>申込一覧表!AH92</f>
        <v xml:space="preserve">  </v>
      </c>
      <c r="D88" t="str">
        <f>申込一覧表!AG92</f>
        <v xml:space="preserve"> </v>
      </c>
      <c r="E88" s="46">
        <f>申込一覧表!B92</f>
        <v>0</v>
      </c>
      <c r="F88" t="str">
        <f>申込一覧表!Q92</f>
        <v/>
      </c>
      <c r="G88" t="str">
        <f>申込一覧表!AE92</f>
        <v/>
      </c>
      <c r="I88">
        <f>申込一覧表!AW92</f>
        <v>0</v>
      </c>
      <c r="J88" s="32" t="str">
        <f>申込書!$AA$4</f>
        <v>600</v>
      </c>
    </row>
    <row r="89" spans="1:10">
      <c r="A89" t="str">
        <f>IF(申込一覧表!E93="","",申込一覧表!AB93)</f>
        <v/>
      </c>
      <c r="B89">
        <v>5</v>
      </c>
      <c r="C89" t="str">
        <f>申込一覧表!AH93</f>
        <v xml:space="preserve">  </v>
      </c>
      <c r="D89" t="str">
        <f>申込一覧表!AG93</f>
        <v xml:space="preserve"> </v>
      </c>
      <c r="E89" s="46">
        <f>申込一覧表!B93</f>
        <v>0</v>
      </c>
      <c r="F89" t="str">
        <f>申込一覧表!Q93</f>
        <v/>
      </c>
      <c r="G89" t="str">
        <f>申込一覧表!AE93</f>
        <v/>
      </c>
      <c r="I89">
        <f>申込一覧表!AW93</f>
        <v>0</v>
      </c>
      <c r="J89" s="32" t="str">
        <f>申込書!$AA$4</f>
        <v>600</v>
      </c>
    </row>
    <row r="90" spans="1:10">
      <c r="A90" t="str">
        <f>IF(申込一覧表!E94="","",申込一覧表!AB94)</f>
        <v/>
      </c>
      <c r="B90">
        <v>5</v>
      </c>
      <c r="C90" t="str">
        <f>申込一覧表!AH94</f>
        <v xml:space="preserve">  </v>
      </c>
      <c r="D90" t="str">
        <f>申込一覧表!AG94</f>
        <v xml:space="preserve"> </v>
      </c>
      <c r="E90" s="46">
        <f>申込一覧表!B94</f>
        <v>0</v>
      </c>
      <c r="F90" t="str">
        <f>申込一覧表!Q94</f>
        <v/>
      </c>
      <c r="G90" t="str">
        <f>申込一覧表!AE94</f>
        <v/>
      </c>
      <c r="I90">
        <f>申込一覧表!AW94</f>
        <v>0</v>
      </c>
      <c r="J90" s="32" t="str">
        <f>申込書!$AA$4</f>
        <v>600</v>
      </c>
    </row>
    <row r="91" spans="1:10">
      <c r="A91" t="str">
        <f>IF(申込一覧表!E95="","",申込一覧表!AB95)</f>
        <v/>
      </c>
      <c r="B91">
        <v>5</v>
      </c>
      <c r="C91" t="str">
        <f>申込一覧表!AH95</f>
        <v xml:space="preserve">  </v>
      </c>
      <c r="D91" t="str">
        <f>申込一覧表!AG95</f>
        <v xml:space="preserve"> </v>
      </c>
      <c r="E91" s="46">
        <f>申込一覧表!B95</f>
        <v>0</v>
      </c>
      <c r="F91" t="str">
        <f>申込一覧表!Q95</f>
        <v/>
      </c>
      <c r="G91" t="str">
        <f>申込一覧表!AE95</f>
        <v/>
      </c>
      <c r="I91">
        <f>申込一覧表!AW95</f>
        <v>0</v>
      </c>
      <c r="J91" s="32" t="str">
        <f>申込書!$AA$4</f>
        <v>600</v>
      </c>
    </row>
    <row r="92" spans="1:10">
      <c r="A92" t="str">
        <f>IF(申込一覧表!E96="","",申込一覧表!AB96)</f>
        <v/>
      </c>
      <c r="B92">
        <v>5</v>
      </c>
      <c r="C92" t="str">
        <f>申込一覧表!AH96</f>
        <v xml:space="preserve">  </v>
      </c>
      <c r="D92" t="str">
        <f>申込一覧表!AG96</f>
        <v xml:space="preserve"> </v>
      </c>
      <c r="E92" s="46">
        <f>申込一覧表!B96</f>
        <v>0</v>
      </c>
      <c r="F92" t="str">
        <f>申込一覧表!Q96</f>
        <v/>
      </c>
      <c r="G92" t="str">
        <f>申込一覧表!AE96</f>
        <v/>
      </c>
      <c r="I92">
        <f>申込一覧表!AW96</f>
        <v>0</v>
      </c>
      <c r="J92" s="32" t="str">
        <f>申込書!$AA$4</f>
        <v>600</v>
      </c>
    </row>
    <row r="93" spans="1:10">
      <c r="A93" t="str">
        <f>IF(申込一覧表!E97="","",申込一覧表!AB97)</f>
        <v/>
      </c>
      <c r="B93">
        <v>5</v>
      </c>
      <c r="C93" t="str">
        <f>申込一覧表!AH97</f>
        <v xml:space="preserve">  </v>
      </c>
      <c r="D93" t="str">
        <f>申込一覧表!AG97</f>
        <v xml:space="preserve"> </v>
      </c>
      <c r="E93" s="46">
        <f>申込一覧表!B97</f>
        <v>0</v>
      </c>
      <c r="F93" t="str">
        <f>申込一覧表!Q97</f>
        <v/>
      </c>
      <c r="G93" t="str">
        <f>申込一覧表!AE97</f>
        <v/>
      </c>
      <c r="I93">
        <f>申込一覧表!AW97</f>
        <v>0</v>
      </c>
      <c r="J93" s="32" t="str">
        <f>申込書!$AA$4</f>
        <v>600</v>
      </c>
    </row>
    <row r="94" spans="1:10">
      <c r="A94" t="str">
        <f>IF(申込一覧表!E98="","",申込一覧表!AB98)</f>
        <v/>
      </c>
      <c r="B94">
        <v>5</v>
      </c>
      <c r="C94" t="str">
        <f>申込一覧表!AH98</f>
        <v xml:space="preserve">  </v>
      </c>
      <c r="D94" t="str">
        <f>申込一覧表!AG98</f>
        <v xml:space="preserve"> </v>
      </c>
      <c r="E94" s="46">
        <f>申込一覧表!B98</f>
        <v>0</v>
      </c>
      <c r="F94" t="str">
        <f>申込一覧表!Q98</f>
        <v/>
      </c>
      <c r="G94" t="str">
        <f>申込一覧表!AE98</f>
        <v/>
      </c>
      <c r="I94">
        <f>申込一覧表!AW98</f>
        <v>0</v>
      </c>
      <c r="J94" s="32" t="str">
        <f>申込書!$AA$4</f>
        <v>600</v>
      </c>
    </row>
    <row r="95" spans="1:10">
      <c r="A95" t="str">
        <f>IF(申込一覧表!E99="","",申込一覧表!AB99)</f>
        <v/>
      </c>
      <c r="B95">
        <v>5</v>
      </c>
      <c r="C95" t="str">
        <f>申込一覧表!AH99</f>
        <v xml:space="preserve">  </v>
      </c>
      <c r="D95" t="str">
        <f>申込一覧表!AG99</f>
        <v xml:space="preserve"> </v>
      </c>
      <c r="E95" s="46">
        <f>申込一覧表!B99</f>
        <v>0</v>
      </c>
      <c r="F95" t="str">
        <f>申込一覧表!Q99</f>
        <v/>
      </c>
      <c r="G95" t="str">
        <f>申込一覧表!AE99</f>
        <v/>
      </c>
      <c r="I95">
        <f>申込一覧表!AW99</f>
        <v>0</v>
      </c>
      <c r="J95" s="32" t="str">
        <f>申込書!$AA$4</f>
        <v>600</v>
      </c>
    </row>
    <row r="96" spans="1:10">
      <c r="A96" t="str">
        <f>IF(申込一覧表!E100="","",申込一覧表!AB100)</f>
        <v/>
      </c>
      <c r="B96">
        <v>5</v>
      </c>
      <c r="C96" t="str">
        <f>申込一覧表!AH100</f>
        <v xml:space="preserve">  </v>
      </c>
      <c r="D96" t="str">
        <f>申込一覧表!AG100</f>
        <v xml:space="preserve"> </v>
      </c>
      <c r="E96" s="46">
        <f>申込一覧表!B100</f>
        <v>0</v>
      </c>
      <c r="F96" t="str">
        <f>申込一覧表!Q100</f>
        <v/>
      </c>
      <c r="G96" t="str">
        <f>申込一覧表!AE100</f>
        <v/>
      </c>
      <c r="I96">
        <f>申込一覧表!AW100</f>
        <v>0</v>
      </c>
      <c r="J96" s="32" t="str">
        <f>申込書!$AA$4</f>
        <v>600</v>
      </c>
    </row>
    <row r="97" spans="1:10">
      <c r="A97" t="str">
        <f>IF(申込一覧表!E101="","",申込一覧表!AB101)</f>
        <v/>
      </c>
      <c r="B97">
        <v>5</v>
      </c>
      <c r="C97" t="str">
        <f>申込一覧表!AH101</f>
        <v xml:space="preserve">  </v>
      </c>
      <c r="D97" t="str">
        <f>申込一覧表!AG101</f>
        <v xml:space="preserve"> </v>
      </c>
      <c r="E97" s="46">
        <f>申込一覧表!B101</f>
        <v>0</v>
      </c>
      <c r="F97" t="str">
        <f>申込一覧表!Q101</f>
        <v/>
      </c>
      <c r="G97" t="str">
        <f>申込一覧表!AE101</f>
        <v/>
      </c>
      <c r="I97">
        <f>申込一覧表!AW101</f>
        <v>0</v>
      </c>
      <c r="J97" s="32" t="str">
        <f>申込書!$AA$4</f>
        <v>600</v>
      </c>
    </row>
    <row r="98" spans="1:10">
      <c r="A98" t="str">
        <f>IF(申込一覧表!E102="","",申込一覧表!AB102)</f>
        <v/>
      </c>
      <c r="B98">
        <v>5</v>
      </c>
      <c r="C98" t="str">
        <f>申込一覧表!AH102</f>
        <v xml:space="preserve">  </v>
      </c>
      <c r="D98" t="str">
        <f>申込一覧表!AG102</f>
        <v xml:space="preserve"> </v>
      </c>
      <c r="E98" s="46">
        <f>申込一覧表!B102</f>
        <v>0</v>
      </c>
      <c r="F98" t="str">
        <f>申込一覧表!Q102</f>
        <v/>
      </c>
      <c r="G98" t="str">
        <f>申込一覧表!AE102</f>
        <v/>
      </c>
      <c r="I98">
        <f>申込一覧表!AW102</f>
        <v>0</v>
      </c>
      <c r="J98" s="32" t="str">
        <f>申込書!$AA$4</f>
        <v>600</v>
      </c>
    </row>
    <row r="99" spans="1:10">
      <c r="A99" t="str">
        <f>IF(申込一覧表!E103="","",申込一覧表!AB103)</f>
        <v/>
      </c>
      <c r="B99">
        <v>5</v>
      </c>
      <c r="C99" t="str">
        <f>申込一覧表!AH103</f>
        <v xml:space="preserve">  </v>
      </c>
      <c r="D99" t="str">
        <f>申込一覧表!AG103</f>
        <v xml:space="preserve"> </v>
      </c>
      <c r="E99" s="46">
        <f>申込一覧表!B103</f>
        <v>0</v>
      </c>
      <c r="F99" t="str">
        <f>申込一覧表!Q103</f>
        <v/>
      </c>
      <c r="G99" t="str">
        <f>申込一覧表!AE103</f>
        <v/>
      </c>
      <c r="I99">
        <f>申込一覧表!AW103</f>
        <v>0</v>
      </c>
      <c r="J99" s="32" t="str">
        <f>申込書!$AA$4</f>
        <v>600</v>
      </c>
    </row>
    <row r="100" spans="1:10">
      <c r="A100" t="str">
        <f>IF(申込一覧表!E104="","",申込一覧表!AB104)</f>
        <v/>
      </c>
      <c r="B100">
        <v>5</v>
      </c>
      <c r="C100" t="str">
        <f>申込一覧表!AH104</f>
        <v xml:space="preserve">  </v>
      </c>
      <c r="D100" t="str">
        <f>申込一覧表!AG104</f>
        <v xml:space="preserve"> </v>
      </c>
      <c r="E100" s="46">
        <f>申込一覧表!B104</f>
        <v>0</v>
      </c>
      <c r="F100" t="str">
        <f>申込一覧表!Q104</f>
        <v/>
      </c>
      <c r="G100" t="str">
        <f>申込一覧表!AE104</f>
        <v/>
      </c>
      <c r="I100">
        <f>申込一覧表!AW104</f>
        <v>0</v>
      </c>
      <c r="J100" s="32" t="str">
        <f>申込書!$AA$4</f>
        <v>600</v>
      </c>
    </row>
    <row r="101" spans="1:10">
      <c r="A101" t="str">
        <f>IF(申込一覧表!E105="","",申込一覧表!AB105)</f>
        <v/>
      </c>
      <c r="B101">
        <v>5</v>
      </c>
      <c r="C101" t="str">
        <f>申込一覧表!AH105</f>
        <v xml:space="preserve">  </v>
      </c>
      <c r="D101" t="str">
        <f>申込一覧表!AG105</f>
        <v xml:space="preserve"> </v>
      </c>
      <c r="E101" s="46">
        <f>申込一覧表!B105</f>
        <v>0</v>
      </c>
      <c r="F101" t="str">
        <f>申込一覧表!Q105</f>
        <v/>
      </c>
      <c r="G101" t="str">
        <f>申込一覧表!AE105</f>
        <v/>
      </c>
      <c r="I101">
        <f>申込一覧表!AW105</f>
        <v>0</v>
      </c>
      <c r="J101" s="32" t="str">
        <f>申込書!$AA$4</f>
        <v>600</v>
      </c>
    </row>
    <row r="102" spans="1:10">
      <c r="A102" t="str">
        <f>IF(申込一覧表!E106="","",申込一覧表!AB106)</f>
        <v/>
      </c>
      <c r="B102">
        <v>5</v>
      </c>
      <c r="C102" t="str">
        <f>申込一覧表!AH106</f>
        <v xml:space="preserve">  </v>
      </c>
      <c r="D102" t="str">
        <f>申込一覧表!AG106</f>
        <v xml:space="preserve"> </v>
      </c>
      <c r="E102" s="46">
        <f>申込一覧表!B106</f>
        <v>0</v>
      </c>
      <c r="F102" t="str">
        <f>申込一覧表!Q106</f>
        <v/>
      </c>
      <c r="G102" t="str">
        <f>申込一覧表!AE106</f>
        <v/>
      </c>
      <c r="I102">
        <f>申込一覧表!AW106</f>
        <v>0</v>
      </c>
      <c r="J102" s="32" t="str">
        <f>申込書!$AA$4</f>
        <v>600</v>
      </c>
    </row>
    <row r="103" spans="1:10">
      <c r="A103" t="str">
        <f>IF(申込一覧表!E107="","",申込一覧表!AB107)</f>
        <v/>
      </c>
      <c r="B103">
        <v>5</v>
      </c>
      <c r="C103" t="str">
        <f>申込一覧表!AH107</f>
        <v xml:space="preserve">  </v>
      </c>
      <c r="D103" t="str">
        <f>申込一覧表!AG107</f>
        <v xml:space="preserve"> </v>
      </c>
      <c r="E103" s="46">
        <f>申込一覧表!B107</f>
        <v>0</v>
      </c>
      <c r="F103" t="str">
        <f>申込一覧表!Q107</f>
        <v/>
      </c>
      <c r="G103" t="str">
        <f>申込一覧表!AE107</f>
        <v/>
      </c>
      <c r="I103">
        <f>申込一覧表!AW107</f>
        <v>0</v>
      </c>
      <c r="J103" s="32" t="str">
        <f>申込書!$AA$4</f>
        <v>600</v>
      </c>
    </row>
    <row r="104" spans="1:10">
      <c r="A104" t="str">
        <f>IF(申込一覧表!E108="","",申込一覧表!AB108)</f>
        <v/>
      </c>
      <c r="B104">
        <v>5</v>
      </c>
      <c r="C104" t="str">
        <f>申込一覧表!AH108</f>
        <v xml:space="preserve">  </v>
      </c>
      <c r="D104" t="str">
        <f>申込一覧表!AG108</f>
        <v xml:space="preserve"> </v>
      </c>
      <c r="E104" s="46">
        <f>申込一覧表!B108</f>
        <v>0</v>
      </c>
      <c r="F104" t="str">
        <f>申込一覧表!Q108</f>
        <v/>
      </c>
      <c r="G104" t="str">
        <f>申込一覧表!AE108</f>
        <v/>
      </c>
      <c r="I104">
        <f>申込一覧表!AW108</f>
        <v>0</v>
      </c>
      <c r="J104" s="32" t="str">
        <f>申込書!$AA$4</f>
        <v>600</v>
      </c>
    </row>
    <row r="105" spans="1:10">
      <c r="A105" t="str">
        <f>IF(申込一覧表!E109="","",申込一覧表!AB109)</f>
        <v/>
      </c>
      <c r="B105">
        <v>5</v>
      </c>
      <c r="C105" t="str">
        <f>申込一覧表!AH109</f>
        <v xml:space="preserve">  </v>
      </c>
      <c r="D105" t="str">
        <f>申込一覧表!AG109</f>
        <v xml:space="preserve"> </v>
      </c>
      <c r="E105" s="46">
        <f>申込一覧表!B109</f>
        <v>0</v>
      </c>
      <c r="F105" t="str">
        <f>申込一覧表!Q109</f>
        <v/>
      </c>
      <c r="G105" t="str">
        <f>申込一覧表!AE109</f>
        <v/>
      </c>
      <c r="I105">
        <f>申込一覧表!AW109</f>
        <v>0</v>
      </c>
      <c r="J105" s="32" t="str">
        <f>申込書!$AA$4</f>
        <v>600</v>
      </c>
    </row>
    <row r="106" spans="1:10">
      <c r="A106" t="str">
        <f>IF(申込一覧表!E110="","",申込一覧表!AB110)</f>
        <v/>
      </c>
      <c r="B106">
        <v>5</v>
      </c>
      <c r="C106" t="str">
        <f>申込一覧表!AH110</f>
        <v xml:space="preserve">  </v>
      </c>
      <c r="D106" t="str">
        <f>申込一覧表!AG110</f>
        <v xml:space="preserve"> </v>
      </c>
      <c r="E106" s="46">
        <f>申込一覧表!B110</f>
        <v>0</v>
      </c>
      <c r="F106" t="str">
        <f>申込一覧表!Q110</f>
        <v/>
      </c>
      <c r="G106" t="str">
        <f>申込一覧表!AE110</f>
        <v/>
      </c>
      <c r="I106">
        <f>申込一覧表!AW110</f>
        <v>0</v>
      </c>
      <c r="J106" s="32" t="str">
        <f>申込書!$AA$4</f>
        <v>600</v>
      </c>
    </row>
    <row r="107" spans="1:10">
      <c r="A107" t="str">
        <f>IF(申込一覧表!E111="","",申込一覧表!AB111)</f>
        <v/>
      </c>
      <c r="B107">
        <v>5</v>
      </c>
      <c r="C107" t="str">
        <f>申込一覧表!AH111</f>
        <v xml:space="preserve">  </v>
      </c>
      <c r="D107" t="str">
        <f>申込一覧表!AG111</f>
        <v xml:space="preserve"> </v>
      </c>
      <c r="E107" s="46">
        <f>申込一覧表!B111</f>
        <v>0</v>
      </c>
      <c r="F107" t="str">
        <f>申込一覧表!Q111</f>
        <v/>
      </c>
      <c r="G107" t="str">
        <f>申込一覧表!AE111</f>
        <v/>
      </c>
      <c r="I107">
        <f>申込一覧表!AW111</f>
        <v>0</v>
      </c>
      <c r="J107" s="32" t="str">
        <f>申込書!$AA$4</f>
        <v>600</v>
      </c>
    </row>
    <row r="108" spans="1:10">
      <c r="A108" t="str">
        <f>IF(申込一覧表!E112="","",申込一覧表!AB112)</f>
        <v/>
      </c>
      <c r="B108">
        <v>5</v>
      </c>
      <c r="C108" t="str">
        <f>申込一覧表!AH112</f>
        <v xml:space="preserve">  </v>
      </c>
      <c r="D108" t="str">
        <f>申込一覧表!AG112</f>
        <v xml:space="preserve"> </v>
      </c>
      <c r="E108" s="46">
        <f>申込一覧表!B112</f>
        <v>0</v>
      </c>
      <c r="F108" t="str">
        <f>申込一覧表!Q112</f>
        <v/>
      </c>
      <c r="G108" t="str">
        <f>申込一覧表!AE112</f>
        <v/>
      </c>
      <c r="I108">
        <f>申込一覧表!AW112</f>
        <v>0</v>
      </c>
      <c r="J108" s="32" t="str">
        <f>申込書!$AA$4</f>
        <v>600</v>
      </c>
    </row>
    <row r="109" spans="1:10">
      <c r="A109" t="str">
        <f>IF(申込一覧表!E113="","",申込一覧表!AB113)</f>
        <v/>
      </c>
      <c r="B109">
        <v>5</v>
      </c>
      <c r="C109" t="str">
        <f>申込一覧表!AH113</f>
        <v xml:space="preserve">  </v>
      </c>
      <c r="D109" t="str">
        <f>申込一覧表!AG113</f>
        <v xml:space="preserve"> </v>
      </c>
      <c r="E109" s="46">
        <f>申込一覧表!B113</f>
        <v>0</v>
      </c>
      <c r="F109" t="str">
        <f>申込一覧表!Q113</f>
        <v/>
      </c>
      <c r="G109" t="str">
        <f>申込一覧表!AE113</f>
        <v/>
      </c>
      <c r="I109">
        <f>申込一覧表!AW113</f>
        <v>0</v>
      </c>
      <c r="J109" s="32" t="str">
        <f>申込書!$AA$4</f>
        <v>600</v>
      </c>
    </row>
    <row r="110" spans="1:10">
      <c r="A110" t="str">
        <f>IF(申込一覧表!E114="","",申込一覧表!AB114)</f>
        <v/>
      </c>
      <c r="B110">
        <v>5</v>
      </c>
      <c r="C110" t="str">
        <f>申込一覧表!AH114</f>
        <v xml:space="preserve">  </v>
      </c>
      <c r="D110" t="str">
        <f>申込一覧表!AG114</f>
        <v xml:space="preserve"> </v>
      </c>
      <c r="E110" s="46">
        <f>申込一覧表!B114</f>
        <v>0</v>
      </c>
      <c r="F110" t="str">
        <f>申込一覧表!Q114</f>
        <v/>
      </c>
      <c r="G110" t="str">
        <f>申込一覧表!AE114</f>
        <v/>
      </c>
      <c r="I110">
        <f>申込一覧表!AW114</f>
        <v>0</v>
      </c>
      <c r="J110" s="32" t="str">
        <f>申込書!$AA$4</f>
        <v>600</v>
      </c>
    </row>
    <row r="111" spans="1:10">
      <c r="A111" t="str">
        <f>IF(申込一覧表!E115="","",申込一覧表!AB115)</f>
        <v/>
      </c>
      <c r="B111">
        <v>5</v>
      </c>
      <c r="C111" t="str">
        <f>申込一覧表!AH115</f>
        <v xml:space="preserve">  </v>
      </c>
      <c r="D111" t="str">
        <f>申込一覧表!AG115</f>
        <v xml:space="preserve"> </v>
      </c>
      <c r="E111" s="46">
        <f>申込一覧表!B115</f>
        <v>0</v>
      </c>
      <c r="F111" t="str">
        <f>申込一覧表!Q115</f>
        <v/>
      </c>
      <c r="G111" t="str">
        <f>申込一覧表!AE115</f>
        <v/>
      </c>
      <c r="I111">
        <f>申込一覧表!AW115</f>
        <v>0</v>
      </c>
      <c r="J111" s="32" t="str">
        <f>申込書!$AA$4</f>
        <v>600</v>
      </c>
    </row>
    <row r="112" spans="1:10">
      <c r="A112" t="str">
        <f>IF(申込一覧表!E116="","",申込一覧表!AB116)</f>
        <v/>
      </c>
      <c r="B112">
        <v>5</v>
      </c>
      <c r="C112" t="str">
        <f>申込一覧表!AH116</f>
        <v xml:space="preserve">  </v>
      </c>
      <c r="D112" t="str">
        <f>申込一覧表!AG116</f>
        <v xml:space="preserve"> </v>
      </c>
      <c r="E112" s="46">
        <f>申込一覧表!B116</f>
        <v>0</v>
      </c>
      <c r="F112" t="str">
        <f>申込一覧表!Q116</f>
        <v/>
      </c>
      <c r="G112" t="str">
        <f>申込一覧表!AE116</f>
        <v/>
      </c>
      <c r="I112">
        <f>申込一覧表!AW116</f>
        <v>0</v>
      </c>
      <c r="J112" s="32" t="str">
        <f>申込書!$AA$4</f>
        <v>600</v>
      </c>
    </row>
    <row r="113" spans="1:10">
      <c r="A113" t="str">
        <f>IF(申込一覧表!E117="","",申込一覧表!AB117)</f>
        <v/>
      </c>
      <c r="B113">
        <v>5</v>
      </c>
      <c r="C113" t="str">
        <f>申込一覧表!AH117</f>
        <v xml:space="preserve">  </v>
      </c>
      <c r="D113" t="str">
        <f>申込一覧表!AG117</f>
        <v xml:space="preserve"> </v>
      </c>
      <c r="E113" s="46">
        <f>申込一覧表!B117</f>
        <v>0</v>
      </c>
      <c r="F113" t="str">
        <f>申込一覧表!Q117</f>
        <v/>
      </c>
      <c r="G113" t="str">
        <f>申込一覧表!AE117</f>
        <v/>
      </c>
      <c r="I113">
        <f>申込一覧表!AW117</f>
        <v>0</v>
      </c>
      <c r="J113" s="32" t="str">
        <f>申込書!$AA$4</f>
        <v>600</v>
      </c>
    </row>
    <row r="114" spans="1:10">
      <c r="A114" t="str">
        <f>IF(申込一覧表!E118="","",申込一覧表!AB118)</f>
        <v/>
      </c>
      <c r="B114">
        <v>5</v>
      </c>
      <c r="C114" t="str">
        <f>申込一覧表!AH118</f>
        <v xml:space="preserve">  </v>
      </c>
      <c r="D114" t="str">
        <f>申込一覧表!AG118</f>
        <v xml:space="preserve"> </v>
      </c>
      <c r="E114" s="46">
        <f>申込一覧表!B118</f>
        <v>0</v>
      </c>
      <c r="F114" t="str">
        <f>申込一覧表!Q118</f>
        <v/>
      </c>
      <c r="G114" t="str">
        <f>申込一覧表!AE118</f>
        <v/>
      </c>
      <c r="I114">
        <f>申込一覧表!AW118</f>
        <v>0</v>
      </c>
      <c r="J114" s="32" t="str">
        <f>申込書!$AA$4</f>
        <v>600</v>
      </c>
    </row>
    <row r="115" spans="1:10">
      <c r="A115" t="str">
        <f>IF(申込一覧表!E119="","",申込一覧表!AB119)</f>
        <v/>
      </c>
      <c r="B115">
        <v>5</v>
      </c>
      <c r="C115" t="str">
        <f>申込一覧表!AH119</f>
        <v xml:space="preserve">  </v>
      </c>
      <c r="D115" t="str">
        <f>申込一覧表!AG119</f>
        <v xml:space="preserve"> </v>
      </c>
      <c r="E115" s="46">
        <f>申込一覧表!B119</f>
        <v>0</v>
      </c>
      <c r="F115" t="str">
        <f>申込一覧表!Q119</f>
        <v/>
      </c>
      <c r="G115" t="str">
        <f>申込一覧表!AE119</f>
        <v/>
      </c>
      <c r="I115">
        <f>申込一覧表!AW119</f>
        <v>0</v>
      </c>
      <c r="J115" s="32" t="str">
        <f>申込書!$AA$4</f>
        <v>600</v>
      </c>
    </row>
    <row r="116" spans="1:10">
      <c r="A116" t="str">
        <f>IF(申込一覧表!E120="","",申込一覧表!AB120)</f>
        <v/>
      </c>
      <c r="B116">
        <v>5</v>
      </c>
      <c r="C116" t="str">
        <f>申込一覧表!AH120</f>
        <v xml:space="preserve">  </v>
      </c>
      <c r="D116" t="str">
        <f>申込一覧表!AG120</f>
        <v xml:space="preserve"> </v>
      </c>
      <c r="E116" s="46">
        <f>申込一覧表!B120</f>
        <v>0</v>
      </c>
      <c r="F116" t="str">
        <f>申込一覧表!Q120</f>
        <v/>
      </c>
      <c r="G116" t="str">
        <f>申込一覧表!AE120</f>
        <v/>
      </c>
      <c r="I116">
        <f>申込一覧表!AW120</f>
        <v>0</v>
      </c>
      <c r="J116" s="32" t="str">
        <f>申込書!$AA$4</f>
        <v>600</v>
      </c>
    </row>
    <row r="117" spans="1:10">
      <c r="A117" t="str">
        <f>IF(申込一覧表!E121="","",申込一覧表!AB121)</f>
        <v/>
      </c>
      <c r="B117">
        <v>5</v>
      </c>
      <c r="C117" t="str">
        <f>申込一覧表!AH121</f>
        <v xml:space="preserve">  </v>
      </c>
      <c r="D117" t="str">
        <f>申込一覧表!AG121</f>
        <v xml:space="preserve"> </v>
      </c>
      <c r="E117" s="46">
        <f>申込一覧表!B121</f>
        <v>0</v>
      </c>
      <c r="F117" t="str">
        <f>申込一覧表!Q121</f>
        <v/>
      </c>
      <c r="G117" t="str">
        <f>申込一覧表!AE121</f>
        <v/>
      </c>
      <c r="I117">
        <f>申込一覧表!AW121</f>
        <v>0</v>
      </c>
      <c r="J117" s="32" t="str">
        <f>申込書!$AA$4</f>
        <v>600</v>
      </c>
    </row>
    <row r="118" spans="1:10">
      <c r="A118" t="str">
        <f>IF(申込一覧表!E122="","",申込一覧表!AB122)</f>
        <v/>
      </c>
      <c r="B118">
        <v>5</v>
      </c>
      <c r="C118" t="str">
        <f>申込一覧表!AH122</f>
        <v xml:space="preserve">  </v>
      </c>
      <c r="D118" t="str">
        <f>申込一覧表!AG122</f>
        <v xml:space="preserve"> </v>
      </c>
      <c r="E118" s="46">
        <f>申込一覧表!B122</f>
        <v>0</v>
      </c>
      <c r="F118" t="str">
        <f>申込一覧表!Q122</f>
        <v/>
      </c>
      <c r="G118" t="str">
        <f>申込一覧表!AE122</f>
        <v/>
      </c>
      <c r="I118">
        <f>申込一覧表!AW122</f>
        <v>0</v>
      </c>
      <c r="J118" s="32" t="str">
        <f>申込書!$AA$4</f>
        <v>600</v>
      </c>
    </row>
    <row r="119" spans="1:10">
      <c r="A119" t="str">
        <f>IF(申込一覧表!E123="","",申込一覧表!AB123)</f>
        <v/>
      </c>
      <c r="B119">
        <v>5</v>
      </c>
      <c r="C119" t="str">
        <f>申込一覧表!AH123</f>
        <v xml:space="preserve">  </v>
      </c>
      <c r="D119" t="str">
        <f>申込一覧表!AG123</f>
        <v xml:space="preserve"> </v>
      </c>
      <c r="E119" s="46">
        <f>申込一覧表!B123</f>
        <v>0</v>
      </c>
      <c r="F119" t="str">
        <f>申込一覧表!Q123</f>
        <v/>
      </c>
      <c r="G119" t="str">
        <f>申込一覧表!AE123</f>
        <v/>
      </c>
      <c r="I119">
        <f>申込一覧表!AW123</f>
        <v>0</v>
      </c>
      <c r="J119" s="32" t="str">
        <f>申込書!$AA$4</f>
        <v>600</v>
      </c>
    </row>
    <row r="120" spans="1:10">
      <c r="A120" t="str">
        <f>IF(申込一覧表!E124="","",申込一覧表!AB124)</f>
        <v/>
      </c>
      <c r="B120">
        <v>5</v>
      </c>
      <c r="C120" t="str">
        <f>申込一覧表!AH124</f>
        <v xml:space="preserve">  </v>
      </c>
      <c r="D120" t="str">
        <f>申込一覧表!AG124</f>
        <v xml:space="preserve"> </v>
      </c>
      <c r="E120" s="46">
        <f>申込一覧表!B124</f>
        <v>0</v>
      </c>
      <c r="F120" t="str">
        <f>申込一覧表!Q124</f>
        <v/>
      </c>
      <c r="G120" t="str">
        <f>申込一覧表!AE124</f>
        <v/>
      </c>
      <c r="I120">
        <f>申込一覧表!AW124</f>
        <v>0</v>
      </c>
      <c r="J120" s="32" t="str">
        <f>申込書!$AA$4</f>
        <v>600</v>
      </c>
    </row>
    <row r="121" spans="1:10">
      <c r="A121" t="str">
        <f>IF(申込一覧表!E125="","",申込一覧表!AB125)</f>
        <v/>
      </c>
      <c r="B121">
        <v>5</v>
      </c>
      <c r="C121" t="str">
        <f>申込一覧表!AH125</f>
        <v xml:space="preserve">  </v>
      </c>
      <c r="D121" t="str">
        <f>申込一覧表!AG125</f>
        <v xml:space="preserve"> </v>
      </c>
      <c r="E121" s="46">
        <f>申込一覧表!B125</f>
        <v>0</v>
      </c>
      <c r="F121" t="str">
        <f>申込一覧表!Q125</f>
        <v/>
      </c>
      <c r="G121" t="str">
        <f>申込一覧表!AE125</f>
        <v/>
      </c>
      <c r="I121">
        <f>申込一覧表!AW125</f>
        <v>0</v>
      </c>
      <c r="J121" s="32" t="str">
        <f>申込書!$AA$4</f>
        <v>600</v>
      </c>
    </row>
    <row r="122" spans="1:10">
      <c r="A122" t="str">
        <f>IF(申込一覧表!E126="","",申込一覧表!AB126)</f>
        <v/>
      </c>
      <c r="B122">
        <v>5</v>
      </c>
      <c r="C122" t="str">
        <f>申込一覧表!AH126</f>
        <v xml:space="preserve">  </v>
      </c>
      <c r="D122" t="str">
        <f>申込一覧表!AG126</f>
        <v xml:space="preserve"> </v>
      </c>
      <c r="E122" s="46">
        <f>申込一覧表!B126</f>
        <v>0</v>
      </c>
      <c r="F122" t="str">
        <f>申込一覧表!Q126</f>
        <v/>
      </c>
      <c r="G122" t="str">
        <f>申込一覧表!AE126</f>
        <v/>
      </c>
      <c r="I122">
        <f>申込一覧表!AW126</f>
        <v>0</v>
      </c>
      <c r="J122" s="32" t="str">
        <f>申込書!$AA$4</f>
        <v>600</v>
      </c>
    </row>
    <row r="123" spans="1:10">
      <c r="A123" t="str">
        <f>IF(申込一覧表!E127="","",申込一覧表!AB127)</f>
        <v/>
      </c>
      <c r="B123">
        <v>5</v>
      </c>
      <c r="C123" t="str">
        <f>申込一覧表!AH127</f>
        <v xml:space="preserve">  </v>
      </c>
      <c r="D123" t="str">
        <f>申込一覧表!AG127</f>
        <v xml:space="preserve"> </v>
      </c>
      <c r="E123" s="46">
        <f>申込一覧表!B127</f>
        <v>0</v>
      </c>
      <c r="F123" t="str">
        <f>申込一覧表!Q127</f>
        <v/>
      </c>
      <c r="G123" t="str">
        <f>申込一覧表!AE127</f>
        <v/>
      </c>
      <c r="I123">
        <f>申込一覧表!AW127</f>
        <v>0</v>
      </c>
      <c r="J123" s="32" t="str">
        <f>申込書!$AA$4</f>
        <v>600</v>
      </c>
    </row>
    <row r="124" spans="1:10">
      <c r="A124" t="str">
        <f>IF(申込一覧表!E128="","",申込一覧表!AB128)</f>
        <v/>
      </c>
      <c r="B124">
        <v>5</v>
      </c>
      <c r="C124" t="str">
        <f>申込一覧表!AH128</f>
        <v xml:space="preserve">  </v>
      </c>
      <c r="D124" t="str">
        <f>申込一覧表!AG128</f>
        <v xml:space="preserve"> </v>
      </c>
      <c r="E124" s="46">
        <f>申込一覧表!B128</f>
        <v>0</v>
      </c>
      <c r="F124" t="str">
        <f>申込一覧表!Q128</f>
        <v/>
      </c>
      <c r="G124" t="str">
        <f>申込一覧表!AE128</f>
        <v/>
      </c>
      <c r="I124">
        <f>申込一覧表!AW128</f>
        <v>0</v>
      </c>
      <c r="J124" s="32" t="str">
        <f>申込書!$AA$4</f>
        <v>600</v>
      </c>
    </row>
    <row r="125" spans="1:10">
      <c r="A125" t="str">
        <f>IF(申込一覧表!E129="","",申込一覧表!AB129)</f>
        <v/>
      </c>
      <c r="B125">
        <v>5</v>
      </c>
      <c r="C125" t="str">
        <f>申込一覧表!AH129</f>
        <v xml:space="preserve">  </v>
      </c>
      <c r="D125" t="str">
        <f>申込一覧表!AG129</f>
        <v xml:space="preserve"> </v>
      </c>
      <c r="E125" s="46">
        <f>申込一覧表!B129</f>
        <v>0</v>
      </c>
      <c r="F125" t="str">
        <f>申込一覧表!Q129</f>
        <v/>
      </c>
      <c r="G125" t="str">
        <f>申込一覧表!AE129</f>
        <v/>
      </c>
      <c r="I125">
        <f>申込一覧表!AW129</f>
        <v>0</v>
      </c>
      <c r="J125" s="32" t="str">
        <f>申込書!$AA$4</f>
        <v>600</v>
      </c>
    </row>
    <row r="126" spans="1:10">
      <c r="A126" t="str">
        <f>IF(申込一覧表!E130="","",申込一覧表!AB130)</f>
        <v/>
      </c>
      <c r="B126">
        <v>5</v>
      </c>
      <c r="C126" t="str">
        <f>申込一覧表!AH130</f>
        <v xml:space="preserve">  </v>
      </c>
      <c r="D126" t="str">
        <f>申込一覧表!AG130</f>
        <v xml:space="preserve"> </v>
      </c>
      <c r="E126" s="46">
        <f>申込一覧表!B130</f>
        <v>0</v>
      </c>
      <c r="F126" t="str">
        <f>申込一覧表!Q130</f>
        <v/>
      </c>
      <c r="G126" t="str">
        <f>申込一覧表!AE130</f>
        <v/>
      </c>
      <c r="I126">
        <f>申込一覧表!AW130</f>
        <v>0</v>
      </c>
      <c r="J126" s="32" t="str">
        <f>申込書!$AA$4</f>
        <v>600</v>
      </c>
    </row>
    <row r="127" spans="1:10">
      <c r="A127" t="str">
        <f>IF(申込一覧表!E131="","",申込一覧表!AB131)</f>
        <v/>
      </c>
      <c r="B127">
        <v>5</v>
      </c>
      <c r="C127" t="str">
        <f>申込一覧表!AH131</f>
        <v xml:space="preserve">  </v>
      </c>
      <c r="D127" t="str">
        <f>申込一覧表!AG131</f>
        <v xml:space="preserve"> </v>
      </c>
      <c r="E127" s="46">
        <f>申込一覧表!B131</f>
        <v>0</v>
      </c>
      <c r="F127" t="str">
        <f>申込一覧表!Q131</f>
        <v/>
      </c>
      <c r="G127" t="str">
        <f>申込一覧表!AE131</f>
        <v/>
      </c>
      <c r="I127">
        <f>申込一覧表!AW131</f>
        <v>0</v>
      </c>
      <c r="J127" s="32" t="str">
        <f>申込書!$AA$4</f>
        <v>600</v>
      </c>
    </row>
    <row r="128" spans="1:10">
      <c r="A128" t="str">
        <f>IF(申込一覧表!E132="","",申込一覧表!AB132)</f>
        <v/>
      </c>
      <c r="B128">
        <v>5</v>
      </c>
      <c r="C128" t="str">
        <f>申込一覧表!AH132</f>
        <v xml:space="preserve">  </v>
      </c>
      <c r="D128" t="str">
        <f>申込一覧表!AG132</f>
        <v xml:space="preserve"> </v>
      </c>
      <c r="E128" s="46">
        <f>申込一覧表!B132</f>
        <v>0</v>
      </c>
      <c r="F128" t="str">
        <f>申込一覧表!Q132</f>
        <v/>
      </c>
      <c r="G128" t="str">
        <f>申込一覧表!AE132</f>
        <v/>
      </c>
      <c r="I128">
        <f>申込一覧表!AW132</f>
        <v>0</v>
      </c>
      <c r="J128" s="32" t="str">
        <f>申込書!$AA$4</f>
        <v>600</v>
      </c>
    </row>
    <row r="129" spans="1:10">
      <c r="A129" t="str">
        <f>IF(申込一覧表!E133="","",申込一覧表!AB133)</f>
        <v/>
      </c>
      <c r="B129">
        <v>5</v>
      </c>
      <c r="C129" t="str">
        <f>申込一覧表!AH133</f>
        <v xml:space="preserve">  </v>
      </c>
      <c r="D129" t="str">
        <f>申込一覧表!AG133</f>
        <v xml:space="preserve"> </v>
      </c>
      <c r="E129" s="46">
        <f>申込一覧表!B133</f>
        <v>0</v>
      </c>
      <c r="F129" t="str">
        <f>申込一覧表!Q133</f>
        <v/>
      </c>
      <c r="G129" t="str">
        <f>申込一覧表!AE133</f>
        <v/>
      </c>
      <c r="I129">
        <f>申込一覧表!AW133</f>
        <v>0</v>
      </c>
      <c r="J129" s="32" t="str">
        <f>申込書!$AA$4</f>
        <v>600</v>
      </c>
    </row>
    <row r="130" spans="1:10">
      <c r="A130" t="str">
        <f>IF(申込一覧表!E134="","",申込一覧表!AB134)</f>
        <v/>
      </c>
      <c r="B130">
        <v>5</v>
      </c>
      <c r="C130" t="str">
        <f>申込一覧表!AH134</f>
        <v xml:space="preserve">  </v>
      </c>
      <c r="D130" t="str">
        <f>申込一覧表!AG134</f>
        <v xml:space="preserve"> </v>
      </c>
      <c r="E130" s="46">
        <f>申込一覧表!B134</f>
        <v>0</v>
      </c>
      <c r="F130" t="str">
        <f>申込一覧表!Q134</f>
        <v/>
      </c>
      <c r="G130" t="str">
        <f>申込一覧表!AE134</f>
        <v/>
      </c>
      <c r="I130">
        <f>申込一覧表!AW134</f>
        <v>0</v>
      </c>
      <c r="J130" s="32" t="str">
        <f>申込書!$AA$4</f>
        <v>600</v>
      </c>
    </row>
    <row r="131" spans="1:10">
      <c r="A131" t="str">
        <f>IF(申込一覧表!E135="","",申込一覧表!AB135)</f>
        <v/>
      </c>
      <c r="B131">
        <v>5</v>
      </c>
      <c r="C131" t="str">
        <f>申込一覧表!AH135</f>
        <v xml:space="preserve">  </v>
      </c>
      <c r="D131" t="str">
        <f>申込一覧表!AG135</f>
        <v xml:space="preserve"> </v>
      </c>
      <c r="E131" s="46">
        <f>申込一覧表!B135</f>
        <v>0</v>
      </c>
      <c r="F131" t="str">
        <f>申込一覧表!Q135</f>
        <v/>
      </c>
      <c r="G131" t="str">
        <f>申込一覧表!AE135</f>
        <v/>
      </c>
      <c r="I131">
        <f>申込一覧表!AW135</f>
        <v>0</v>
      </c>
      <c r="J131" s="32" t="str">
        <f>申込書!$AA$4</f>
        <v>600</v>
      </c>
    </row>
    <row r="132" spans="1:10">
      <c r="A132" t="str">
        <f>IF(申込一覧表!E136="","",申込一覧表!AB136)</f>
        <v/>
      </c>
      <c r="B132">
        <v>5</v>
      </c>
      <c r="C132" t="str">
        <f>申込一覧表!AH136</f>
        <v xml:space="preserve">  </v>
      </c>
      <c r="D132" t="str">
        <f>申込一覧表!AG136</f>
        <v xml:space="preserve"> </v>
      </c>
      <c r="E132" s="46">
        <f>申込一覧表!B136</f>
        <v>0</v>
      </c>
      <c r="F132" t="str">
        <f>申込一覧表!Q136</f>
        <v/>
      </c>
      <c r="G132" t="str">
        <f>申込一覧表!AE136</f>
        <v/>
      </c>
      <c r="I132">
        <f>申込一覧表!AW136</f>
        <v>0</v>
      </c>
      <c r="J132" s="32" t="str">
        <f>申込書!$AA$4</f>
        <v>600</v>
      </c>
    </row>
    <row r="133" spans="1:10">
      <c r="A133" t="str">
        <f>IF(申込一覧表!E137="","",申込一覧表!AB137)</f>
        <v/>
      </c>
      <c r="B133">
        <v>5</v>
      </c>
      <c r="C133" t="str">
        <f>申込一覧表!AH137</f>
        <v xml:space="preserve">  </v>
      </c>
      <c r="D133" t="str">
        <f>申込一覧表!AG137</f>
        <v xml:space="preserve"> </v>
      </c>
      <c r="E133" s="46">
        <f>申込一覧表!B137</f>
        <v>0</v>
      </c>
      <c r="F133" t="str">
        <f>申込一覧表!Q137</f>
        <v/>
      </c>
      <c r="G133" t="str">
        <f>申込一覧表!AE137</f>
        <v/>
      </c>
      <c r="I133">
        <f>申込一覧表!AW137</f>
        <v>0</v>
      </c>
      <c r="J133" s="32" t="str">
        <f>申込書!$AA$4</f>
        <v>600</v>
      </c>
    </row>
    <row r="134" spans="1:10">
      <c r="A134" t="str">
        <f>IF(申込一覧表!E138="","",申込一覧表!AB138)</f>
        <v/>
      </c>
      <c r="B134">
        <v>5</v>
      </c>
      <c r="C134" t="str">
        <f>申込一覧表!AH138</f>
        <v xml:space="preserve">  </v>
      </c>
      <c r="D134" t="str">
        <f>申込一覧表!AG138</f>
        <v xml:space="preserve"> </v>
      </c>
      <c r="E134" s="46">
        <f>申込一覧表!B138</f>
        <v>0</v>
      </c>
      <c r="F134" t="str">
        <f>申込一覧表!Q138</f>
        <v/>
      </c>
      <c r="G134" t="str">
        <f>申込一覧表!AE138</f>
        <v/>
      </c>
      <c r="I134">
        <f>申込一覧表!AW138</f>
        <v>0</v>
      </c>
      <c r="J134" s="32" t="str">
        <f>申込書!$AA$4</f>
        <v>600</v>
      </c>
    </row>
    <row r="135" spans="1:10">
      <c r="A135" t="str">
        <f>IF(申込一覧表!E139="","",申込一覧表!AB139)</f>
        <v/>
      </c>
      <c r="B135">
        <v>5</v>
      </c>
      <c r="C135" t="str">
        <f>申込一覧表!AH139</f>
        <v xml:space="preserve">  </v>
      </c>
      <c r="D135" t="str">
        <f>申込一覧表!AG139</f>
        <v xml:space="preserve"> </v>
      </c>
      <c r="E135" s="46">
        <f>申込一覧表!B139</f>
        <v>0</v>
      </c>
      <c r="F135" t="str">
        <f>申込一覧表!Q139</f>
        <v/>
      </c>
      <c r="G135" t="str">
        <f>申込一覧表!AE139</f>
        <v/>
      </c>
      <c r="I135">
        <f>申込一覧表!AW139</f>
        <v>0</v>
      </c>
      <c r="J135" s="32" t="str">
        <f>申込書!$AA$4</f>
        <v>600</v>
      </c>
    </row>
    <row r="136" spans="1:10">
      <c r="A136" t="str">
        <f>IF(申込一覧表!E140="","",申込一覧表!AB140)</f>
        <v/>
      </c>
      <c r="B136">
        <v>5</v>
      </c>
      <c r="C136" t="str">
        <f>申込一覧表!AH140</f>
        <v xml:space="preserve">  </v>
      </c>
      <c r="D136" t="str">
        <f>申込一覧表!AG140</f>
        <v xml:space="preserve"> </v>
      </c>
      <c r="E136" s="46">
        <f>申込一覧表!B140</f>
        <v>0</v>
      </c>
      <c r="F136" t="str">
        <f>申込一覧表!Q140</f>
        <v/>
      </c>
      <c r="G136" t="str">
        <f>申込一覧表!AE140</f>
        <v/>
      </c>
      <c r="I136">
        <f>申込一覧表!AW140</f>
        <v>0</v>
      </c>
      <c r="J136" s="32" t="str">
        <f>申込書!$AA$4</f>
        <v>600</v>
      </c>
    </row>
    <row r="137" spans="1:10">
      <c r="A137" t="str">
        <f>IF(申込一覧表!E141="","",申込一覧表!AB141)</f>
        <v/>
      </c>
      <c r="B137">
        <v>5</v>
      </c>
      <c r="C137" t="str">
        <f>申込一覧表!AH141</f>
        <v xml:space="preserve">  </v>
      </c>
      <c r="D137" t="str">
        <f>申込一覧表!AG141</f>
        <v xml:space="preserve"> </v>
      </c>
      <c r="E137" s="46">
        <f>申込一覧表!B141</f>
        <v>0</v>
      </c>
      <c r="F137" t="str">
        <f>申込一覧表!Q141</f>
        <v/>
      </c>
      <c r="G137" t="str">
        <f>申込一覧表!AE141</f>
        <v/>
      </c>
      <c r="I137">
        <f>申込一覧表!AW141</f>
        <v>0</v>
      </c>
      <c r="J137" s="32" t="str">
        <f>申込書!$AA$4</f>
        <v>600</v>
      </c>
    </row>
    <row r="138" spans="1:10">
      <c r="A138" t="str">
        <f>IF(申込一覧表!E142="","",申込一覧表!AB142)</f>
        <v/>
      </c>
      <c r="B138">
        <v>5</v>
      </c>
      <c r="C138" t="str">
        <f>申込一覧表!AH142</f>
        <v xml:space="preserve">  </v>
      </c>
      <c r="D138" t="str">
        <f>申込一覧表!AG142</f>
        <v xml:space="preserve"> </v>
      </c>
      <c r="E138" s="46">
        <f>申込一覧表!B142</f>
        <v>0</v>
      </c>
      <c r="F138" t="str">
        <f>申込一覧表!Q142</f>
        <v/>
      </c>
      <c r="G138" t="str">
        <f>申込一覧表!AE142</f>
        <v/>
      </c>
      <c r="I138">
        <f>申込一覧表!AW142</f>
        <v>0</v>
      </c>
      <c r="J138" s="32" t="str">
        <f>申込書!$AA$4</f>
        <v>600</v>
      </c>
    </row>
    <row r="139" spans="1:10">
      <c r="A139" t="str">
        <f>IF(申込一覧表!E143="","",申込一覧表!AB143)</f>
        <v/>
      </c>
      <c r="B139">
        <v>5</v>
      </c>
      <c r="C139" t="str">
        <f>申込一覧表!AH143</f>
        <v xml:space="preserve">  </v>
      </c>
      <c r="D139" t="str">
        <f>申込一覧表!AG143</f>
        <v xml:space="preserve"> </v>
      </c>
      <c r="E139" s="46">
        <f>申込一覧表!B143</f>
        <v>0</v>
      </c>
      <c r="F139" t="str">
        <f>申込一覧表!Q143</f>
        <v/>
      </c>
      <c r="G139" t="str">
        <f>申込一覧表!AE143</f>
        <v/>
      </c>
      <c r="I139">
        <f>申込一覧表!AW143</f>
        <v>0</v>
      </c>
      <c r="J139" s="32" t="str">
        <f>申込書!$AA$4</f>
        <v>600</v>
      </c>
    </row>
    <row r="140" spans="1:10">
      <c r="A140" t="str">
        <f>IF(申込一覧表!E144="","",申込一覧表!AB144)</f>
        <v/>
      </c>
      <c r="B140">
        <v>5</v>
      </c>
      <c r="C140" t="str">
        <f>申込一覧表!AH144</f>
        <v xml:space="preserve">  </v>
      </c>
      <c r="D140" t="str">
        <f>申込一覧表!AG144</f>
        <v xml:space="preserve"> </v>
      </c>
      <c r="E140" s="46">
        <f>申込一覧表!B144</f>
        <v>0</v>
      </c>
      <c r="F140" t="str">
        <f>申込一覧表!Q144</f>
        <v/>
      </c>
      <c r="G140" t="str">
        <f>申込一覧表!AE144</f>
        <v/>
      </c>
      <c r="I140">
        <f>申込一覧表!AW144</f>
        <v>0</v>
      </c>
      <c r="J140" s="32" t="str">
        <f>申込書!$AA$4</f>
        <v>600</v>
      </c>
    </row>
    <row r="141" spans="1:10">
      <c r="A141" t="str">
        <f>IF(申込一覧表!E145="","",申込一覧表!AB145)</f>
        <v/>
      </c>
      <c r="B141">
        <v>5</v>
      </c>
      <c r="C141" t="str">
        <f>申込一覧表!AH145</f>
        <v xml:space="preserve">  </v>
      </c>
      <c r="D141" t="str">
        <f>申込一覧表!AG145</f>
        <v xml:space="preserve"> </v>
      </c>
      <c r="E141" s="46">
        <f>申込一覧表!B145</f>
        <v>0</v>
      </c>
      <c r="F141" t="str">
        <f>申込一覧表!Q145</f>
        <v/>
      </c>
      <c r="G141" t="str">
        <f>申込一覧表!AE145</f>
        <v/>
      </c>
      <c r="I141">
        <f>申込一覧表!AW145</f>
        <v>0</v>
      </c>
      <c r="J141" s="32" t="str">
        <f>申込書!$AA$4</f>
        <v>600</v>
      </c>
    </row>
    <row r="142" spans="1:10">
      <c r="A142" t="str">
        <f>IF(申込一覧表!E146="","",申込一覧表!AB146)</f>
        <v/>
      </c>
      <c r="B142">
        <v>5</v>
      </c>
      <c r="C142" t="str">
        <f>申込一覧表!AH146</f>
        <v xml:space="preserve">  </v>
      </c>
      <c r="D142" t="str">
        <f>申込一覧表!AG146</f>
        <v xml:space="preserve"> </v>
      </c>
      <c r="E142" s="46">
        <f>申込一覧表!B146</f>
        <v>0</v>
      </c>
      <c r="F142" t="str">
        <f>申込一覧表!Q146</f>
        <v/>
      </c>
      <c r="G142" t="str">
        <f>申込一覧表!AE146</f>
        <v/>
      </c>
      <c r="I142">
        <f>申込一覧表!AW146</f>
        <v>0</v>
      </c>
      <c r="J142" s="32" t="str">
        <f>申込書!$AA$4</f>
        <v>600</v>
      </c>
    </row>
    <row r="143" spans="1:10">
      <c r="A143" s="47" t="str">
        <f>IF(申込一覧表!E147="","",申込一覧表!AB147)</f>
        <v/>
      </c>
      <c r="B143" s="47">
        <v>5</v>
      </c>
      <c r="C143" s="47" t="str">
        <f>申込一覧表!AH147</f>
        <v xml:space="preserve">  </v>
      </c>
      <c r="D143" s="47" t="str">
        <f>申込一覧表!AG147</f>
        <v xml:space="preserve"> </v>
      </c>
      <c r="E143" s="48">
        <f>申込一覧表!B147</f>
        <v>0</v>
      </c>
      <c r="F143" s="47" t="str">
        <f>申込一覧表!Q147</f>
        <v/>
      </c>
      <c r="G143" s="47" t="str">
        <f>申込一覧表!AE147</f>
        <v/>
      </c>
      <c r="H143" s="47"/>
      <c r="I143" s="47">
        <f>申込一覧表!AW147</f>
        <v>0</v>
      </c>
      <c r="J143" s="53" t="str">
        <f>申込書!$AA$4</f>
        <v>600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N73"/>
  <sheetViews>
    <sheetView workbookViewId="0"/>
  </sheetViews>
  <sheetFormatPr defaultRowHeight="12"/>
  <cols>
    <col min="1" max="1" width="5" customWidth="1"/>
    <col min="2" max="3" width="13.109375" customWidth="1"/>
    <col min="4" max="4" width="4.88671875" customWidth="1"/>
    <col min="5" max="5" width="7.109375" customWidth="1"/>
    <col min="6" max="6" width="13.33203125" customWidth="1"/>
    <col min="8" max="8" width="8" customWidth="1"/>
    <col min="9" max="10" width="7.109375" customWidth="1"/>
  </cols>
  <sheetData>
    <row r="1" spans="1:14" s="50" customFormat="1">
      <c r="A1" s="50" t="s">
        <v>165</v>
      </c>
      <c r="B1" s="50" t="s">
        <v>164</v>
      </c>
      <c r="C1" s="50" t="s">
        <v>163</v>
      </c>
      <c r="D1" s="50" t="s">
        <v>162</v>
      </c>
      <c r="E1" s="50" t="s">
        <v>161</v>
      </c>
      <c r="F1" s="50" t="s">
        <v>160</v>
      </c>
      <c r="G1" s="50" t="s">
        <v>159</v>
      </c>
      <c r="H1" s="50" t="s">
        <v>158</v>
      </c>
      <c r="I1" s="50" t="s">
        <v>157</v>
      </c>
      <c r="J1" s="50" t="s">
        <v>156</v>
      </c>
      <c r="K1" s="50" t="s">
        <v>155</v>
      </c>
      <c r="L1" s="50" t="s">
        <v>154</v>
      </c>
      <c r="M1" s="50" t="s">
        <v>153</v>
      </c>
      <c r="N1" s="50" t="s">
        <v>152</v>
      </c>
    </row>
    <row r="2" spans="1:14">
      <c r="A2" t="str">
        <f>IF(リレーオーダー用紙!D6="","",リレーオーダー用紙!V6)</f>
        <v/>
      </c>
      <c r="B2" s="33" t="str">
        <f>IF(A2="","",申込書!$Q$5)</f>
        <v/>
      </c>
      <c r="C2" t="str">
        <f>IF(A2="","",申込書!$S$11)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s="32" t="str">
        <f>申込書!$AA$4</f>
        <v>600</v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IF($A2="","",リレーオーダー用紙!AM6)</f>
        <v/>
      </c>
      <c r="L2" t="str">
        <f>IF($A2="","",リレーオーダー用紙!AN6)</f>
        <v/>
      </c>
      <c r="M2" t="str">
        <f>IF($A2="","",リレーオーダー用紙!AO6)</f>
        <v/>
      </c>
      <c r="N2" t="str">
        <f>IF($A2="","",リレーオーダー用紙!AP6)</f>
        <v/>
      </c>
    </row>
    <row r="3" spans="1:14">
      <c r="A3" t="str">
        <f>IF(リレーオーダー用紙!D7="","",リレーオーダー用紙!V7)</f>
        <v/>
      </c>
      <c r="B3" s="33" t="str">
        <f>IF(A3="","",申込書!$Q$5)</f>
        <v/>
      </c>
      <c r="C3" t="str">
        <f>IF(A3="","",申込書!$S$11)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s="32" t="str">
        <f>申込書!$AA$4</f>
        <v>600</v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IF($A3="","",リレーオーダー用紙!AM7)</f>
        <v/>
      </c>
      <c r="L3" t="str">
        <f>IF($A3="","",リレーオーダー用紙!AN7)</f>
        <v/>
      </c>
      <c r="M3" t="str">
        <f>IF($A3="","",リレーオーダー用紙!AO7)</f>
        <v/>
      </c>
      <c r="N3" t="str">
        <f>IF($A3="","",リレーオーダー用紙!AP7)</f>
        <v/>
      </c>
    </row>
    <row r="4" spans="1:14">
      <c r="A4" t="str">
        <f>IF(リレーオーダー用紙!D8="","",リレーオーダー用紙!V8)</f>
        <v/>
      </c>
      <c r="B4" s="33" t="str">
        <f>IF(A4="","",申込書!$Q$5)</f>
        <v/>
      </c>
      <c r="C4" t="str">
        <f>IF(A4="","",申込書!$S$11)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s="32" t="str">
        <f>申込書!$AA$4</f>
        <v>600</v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IF($A4="","",リレーオーダー用紙!AM8)</f>
        <v/>
      </c>
      <c r="L4" t="str">
        <f>IF($A4="","",リレーオーダー用紙!AN8)</f>
        <v/>
      </c>
      <c r="M4" t="str">
        <f>IF($A4="","",リレーオーダー用紙!AO8)</f>
        <v/>
      </c>
      <c r="N4" t="str">
        <f>IF($A4="","",リレーオーダー用紙!AP8)</f>
        <v/>
      </c>
    </row>
    <row r="5" spans="1:14">
      <c r="A5" t="str">
        <f>IF(リレーオーダー用紙!D9="","",リレーオーダー用紙!V9)</f>
        <v/>
      </c>
      <c r="B5" s="33" t="str">
        <f>IF(A5="","",申込書!$Q$5)</f>
        <v/>
      </c>
      <c r="C5" t="str">
        <f>IF(A5="","",申込書!$S$11)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s="32" t="str">
        <f>申込書!$AA$4</f>
        <v>600</v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IF($A5="","",リレーオーダー用紙!AM9)</f>
        <v/>
      </c>
      <c r="L5" t="str">
        <f>IF($A5="","",リレーオーダー用紙!AN9)</f>
        <v/>
      </c>
      <c r="M5" t="str">
        <f>IF($A5="","",リレーオーダー用紙!AO9)</f>
        <v/>
      </c>
      <c r="N5" t="str">
        <f>IF($A5="","",リレーオーダー用紙!AP9)</f>
        <v/>
      </c>
    </row>
    <row r="6" spans="1:14">
      <c r="A6" t="str">
        <f>IF(リレーオーダー用紙!D10="","",リレーオーダー用紙!V10)</f>
        <v/>
      </c>
      <c r="B6" s="33" t="str">
        <f>IF(A6="","",申込書!$Q$5)</f>
        <v/>
      </c>
      <c r="C6" t="str">
        <f>IF(A6="","",申込書!$S$11)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s="32" t="str">
        <f>申込書!$AA$4</f>
        <v>600</v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IF($A6="","",リレーオーダー用紙!AM10)</f>
        <v/>
      </c>
      <c r="L6" t="str">
        <f>IF($A6="","",リレーオーダー用紙!AN10)</f>
        <v/>
      </c>
      <c r="M6" t="str">
        <f>IF($A6="","",リレーオーダー用紙!AO10)</f>
        <v/>
      </c>
      <c r="N6" t="str">
        <f>IF($A6="","",リレーオーダー用紙!AP10)</f>
        <v/>
      </c>
    </row>
    <row r="7" spans="1:14">
      <c r="A7" t="str">
        <f>IF(リレーオーダー用紙!D11="","",リレーオーダー用紙!V11)</f>
        <v/>
      </c>
      <c r="B7" s="33" t="str">
        <f>IF(A7="","",申込書!$Q$5)</f>
        <v/>
      </c>
      <c r="C7" t="str">
        <f>IF(A7="","",申込書!$S$11)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s="32" t="str">
        <f>申込書!$AA$4</f>
        <v>600</v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IF($A7="","",リレーオーダー用紙!AM11)</f>
        <v/>
      </c>
      <c r="L7" t="str">
        <f>IF($A7="","",リレーオーダー用紙!AN11)</f>
        <v/>
      </c>
      <c r="M7" t="str">
        <f>IF($A7="","",リレーオーダー用紙!AO11)</f>
        <v/>
      </c>
      <c r="N7" t="str">
        <f>IF($A7="","",リレーオーダー用紙!AP11)</f>
        <v/>
      </c>
    </row>
    <row r="8" spans="1:14">
      <c r="A8" t="str">
        <f>IF(リレーオーダー用紙!D12="","",リレーオーダー用紙!V12)</f>
        <v/>
      </c>
      <c r="B8" s="33" t="str">
        <f>IF(A8="","",申込書!$Q$5)</f>
        <v/>
      </c>
      <c r="C8" t="str">
        <f>IF(A8="","",申込書!$S$11)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s="32" t="str">
        <f>申込書!$AA$4</f>
        <v>600</v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IF($A8="","",リレーオーダー用紙!AM12)</f>
        <v/>
      </c>
      <c r="L8" t="str">
        <f>IF($A8="","",リレーオーダー用紙!AN12)</f>
        <v/>
      </c>
      <c r="M8" t="str">
        <f>IF($A8="","",リレーオーダー用紙!AO12)</f>
        <v/>
      </c>
      <c r="N8" t="str">
        <f>IF($A8="","",リレーオーダー用紙!AP12)</f>
        <v/>
      </c>
    </row>
    <row r="9" spans="1:14">
      <c r="A9" t="str">
        <f>IF(リレーオーダー用紙!D13="","",リレーオーダー用紙!V13)</f>
        <v/>
      </c>
      <c r="B9" s="33" t="str">
        <f>IF(A9="","",申込書!$Q$5)</f>
        <v/>
      </c>
      <c r="C9" t="str">
        <f>IF(A9="","",申込書!$S$11)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s="32" t="str">
        <f>申込書!$AA$4</f>
        <v>600</v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IF($A9="","",リレーオーダー用紙!AM13)</f>
        <v/>
      </c>
      <c r="L9" t="str">
        <f>IF($A9="","",リレーオーダー用紙!AN13)</f>
        <v/>
      </c>
      <c r="M9" t="str">
        <f>IF($A9="","",リレーオーダー用紙!AO13)</f>
        <v/>
      </c>
      <c r="N9" t="str">
        <f>IF($A9="","",リレーオーダー用紙!AP13)</f>
        <v/>
      </c>
    </row>
    <row r="10" spans="1:14">
      <c r="A10" t="str">
        <f>IF(リレーオーダー用紙!D14="","",リレーオーダー用紙!V14)</f>
        <v/>
      </c>
      <c r="B10" s="33" t="str">
        <f>IF(A10="","",申込書!$Q$5)</f>
        <v/>
      </c>
      <c r="C10" t="str">
        <f>IF(A10="","",申込書!$S$11)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s="32" t="str">
        <f>申込書!$AA$4</f>
        <v>600</v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IF($A10="","",リレーオーダー用紙!AM14)</f>
        <v/>
      </c>
      <c r="L10" t="str">
        <f>IF($A10="","",リレーオーダー用紙!AN14)</f>
        <v/>
      </c>
      <c r="M10" t="str">
        <f>IF($A10="","",リレーオーダー用紙!AO14)</f>
        <v/>
      </c>
      <c r="N10" t="str">
        <f>IF($A10="","",リレーオーダー用紙!AP14)</f>
        <v/>
      </c>
    </row>
    <row r="11" spans="1:14">
      <c r="A11" t="str">
        <f>IF(リレーオーダー用紙!D15="","",リレーオーダー用紙!V15)</f>
        <v/>
      </c>
      <c r="B11" s="33" t="str">
        <f>IF(A11="","",申込書!$Q$5)</f>
        <v/>
      </c>
      <c r="C11" t="str">
        <f>IF(A11="","",申込書!$S$11)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s="32" t="str">
        <f>申込書!$AA$4</f>
        <v>600</v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IF($A11="","",リレーオーダー用紙!AM15)</f>
        <v/>
      </c>
      <c r="L11" t="str">
        <f>IF($A11="","",リレーオーダー用紙!AN15)</f>
        <v/>
      </c>
      <c r="M11" t="str">
        <f>IF($A11="","",リレーオーダー用紙!AO15)</f>
        <v/>
      </c>
      <c r="N11" t="str">
        <f>IF($A11="","",リレーオーダー用紙!AP15)</f>
        <v/>
      </c>
    </row>
    <row r="12" spans="1:14">
      <c r="A12" t="str">
        <f>IF(リレーオーダー用紙!D16="","",リレーオーダー用紙!V16)</f>
        <v/>
      </c>
      <c r="B12" s="33" t="str">
        <f>IF(A12="","",申込書!$Q$5)</f>
        <v/>
      </c>
      <c r="C12" t="str">
        <f>IF(A12="","",申込書!$S$11)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s="32" t="str">
        <f>申込書!$AA$4</f>
        <v>600</v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IF($A12="","",リレーオーダー用紙!AM16)</f>
        <v/>
      </c>
      <c r="L12" t="str">
        <f>IF($A12="","",リレーオーダー用紙!AN16)</f>
        <v/>
      </c>
      <c r="M12" t="str">
        <f>IF($A12="","",リレーオーダー用紙!AO16)</f>
        <v/>
      </c>
      <c r="N12" t="str">
        <f>IF($A12="","",リレーオーダー用紙!AP16)</f>
        <v/>
      </c>
    </row>
    <row r="13" spans="1:14">
      <c r="A13" t="str">
        <f>IF(リレーオーダー用紙!D17="","",リレーオーダー用紙!V17)</f>
        <v/>
      </c>
      <c r="B13" s="33" t="str">
        <f>IF(A13="","",申込書!$Q$5)</f>
        <v/>
      </c>
      <c r="C13" t="str">
        <f>IF(A13="","",申込書!$S$11)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s="32" t="str">
        <f>申込書!$AA$4</f>
        <v>600</v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IF($A13="","",リレーオーダー用紙!AM17)</f>
        <v/>
      </c>
      <c r="L13" t="str">
        <f>IF($A13="","",リレーオーダー用紙!AN17)</f>
        <v/>
      </c>
      <c r="M13" t="str">
        <f>IF($A13="","",リレーオーダー用紙!AO17)</f>
        <v/>
      </c>
      <c r="N13" t="str">
        <f>IF($A13="","",リレーオーダー用紙!AP17)</f>
        <v/>
      </c>
    </row>
    <row r="14" spans="1:14">
      <c r="A14" t="str">
        <f>IF(リレーオーダー用紙!D18="","",リレーオーダー用紙!V18)</f>
        <v/>
      </c>
      <c r="B14" s="33" t="str">
        <f>IF(A14="","",申込書!$Q$5)</f>
        <v/>
      </c>
      <c r="C14" t="str">
        <f>IF(A14="","",申込書!$S$11)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s="32" t="str">
        <f>申込書!$AA$4</f>
        <v>600</v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IF($A14="","",リレーオーダー用紙!AM18)</f>
        <v/>
      </c>
      <c r="L14" t="str">
        <f>IF($A14="","",リレーオーダー用紙!AN18)</f>
        <v/>
      </c>
      <c r="M14" t="str">
        <f>IF($A14="","",リレーオーダー用紙!AO18)</f>
        <v/>
      </c>
      <c r="N14" t="str">
        <f>IF($A14="","",リレーオーダー用紙!AP18)</f>
        <v/>
      </c>
    </row>
    <row r="15" spans="1:14">
      <c r="A15" t="str">
        <f>IF(リレーオーダー用紙!D19="","",リレーオーダー用紙!V19)</f>
        <v/>
      </c>
      <c r="B15" s="33" t="str">
        <f>IF(A15="","",申込書!$Q$5)</f>
        <v/>
      </c>
      <c r="C15" t="str">
        <f>IF(A15="","",申込書!$S$11)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s="32" t="str">
        <f>申込書!$AA$4</f>
        <v>600</v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IF($A15="","",リレーオーダー用紙!AM19)</f>
        <v/>
      </c>
      <c r="L15" t="str">
        <f>IF($A15="","",リレーオーダー用紙!AN19)</f>
        <v/>
      </c>
      <c r="M15" t="str">
        <f>IF($A15="","",リレーオーダー用紙!AO19)</f>
        <v/>
      </c>
      <c r="N15" t="str">
        <f>IF($A15="","",リレーオーダー用紙!AP19)</f>
        <v/>
      </c>
    </row>
    <row r="16" spans="1:14">
      <c r="A16" t="str">
        <f>IF(リレーオーダー用紙!D20="","",リレーオーダー用紙!V20)</f>
        <v/>
      </c>
      <c r="B16" s="33" t="str">
        <f>IF(A16="","",申込書!$Q$5)</f>
        <v/>
      </c>
      <c r="C16" t="str">
        <f>IF(A16="","",申込書!$S$11)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s="32" t="str">
        <f>申込書!$AA$4</f>
        <v>600</v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IF($A16="","",リレーオーダー用紙!AM20)</f>
        <v/>
      </c>
      <c r="L16" t="str">
        <f>IF($A16="","",リレーオーダー用紙!AN20)</f>
        <v/>
      </c>
      <c r="M16" t="str">
        <f>IF($A16="","",リレーオーダー用紙!AO20)</f>
        <v/>
      </c>
      <c r="N16" t="str">
        <f>IF($A16="","",リレーオーダー用紙!AP20)</f>
        <v/>
      </c>
    </row>
    <row r="17" spans="1:14">
      <c r="A17" t="str">
        <f>IF(リレーオーダー用紙!D21="","",リレーオーダー用紙!V21)</f>
        <v/>
      </c>
      <c r="B17" s="33" t="str">
        <f>IF(A17="","",申込書!$Q$5)</f>
        <v/>
      </c>
      <c r="C17" t="str">
        <f>IF(A17="","",申込書!$S$11)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s="32" t="str">
        <f>申込書!$AA$4</f>
        <v>600</v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IF($A17="","",リレーオーダー用紙!AM21)</f>
        <v/>
      </c>
      <c r="L17" t="str">
        <f>IF($A17="","",リレーオーダー用紙!AN21)</f>
        <v/>
      </c>
      <c r="M17" t="str">
        <f>IF($A17="","",リレーオーダー用紙!AO21)</f>
        <v/>
      </c>
      <c r="N17" t="str">
        <f>IF($A17="","",リレーオーダー用紙!AP21)</f>
        <v/>
      </c>
    </row>
    <row r="18" spans="1:14">
      <c r="A18" t="str">
        <f>IF(リレーオーダー用紙!D22="","",リレーオーダー用紙!V22)</f>
        <v/>
      </c>
      <c r="B18" s="33" t="str">
        <f>IF(A18="","",申込書!$Q$5)</f>
        <v/>
      </c>
      <c r="C18" t="str">
        <f>IF(A18="","",申込書!$S$11)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s="32" t="str">
        <f>申込書!$AA$4</f>
        <v>600</v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IF($A18="","",リレーオーダー用紙!AM22)</f>
        <v/>
      </c>
      <c r="L18" t="str">
        <f>IF($A18="","",リレーオーダー用紙!AN22)</f>
        <v/>
      </c>
      <c r="M18" t="str">
        <f>IF($A18="","",リレーオーダー用紙!AO22)</f>
        <v/>
      </c>
      <c r="N18" t="str">
        <f>IF($A18="","",リレーオーダー用紙!AP22)</f>
        <v/>
      </c>
    </row>
    <row r="19" spans="1:14">
      <c r="A19" t="str">
        <f>IF(リレーオーダー用紙!D23="","",リレーオーダー用紙!V23)</f>
        <v/>
      </c>
      <c r="B19" s="33" t="str">
        <f>IF(A19="","",申込書!$Q$5)</f>
        <v/>
      </c>
      <c r="C19" t="str">
        <f>IF(A19="","",申込書!$S$11)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s="32" t="str">
        <f>申込書!$AA$4</f>
        <v>600</v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IF($A19="","",リレーオーダー用紙!AM23)</f>
        <v/>
      </c>
      <c r="L19" t="str">
        <f>IF($A19="","",リレーオーダー用紙!AN23)</f>
        <v/>
      </c>
      <c r="M19" t="str">
        <f>IF($A19="","",リレーオーダー用紙!AO23)</f>
        <v/>
      </c>
      <c r="N19" t="str">
        <f>IF($A19="","",リレーオーダー用紙!AP23)</f>
        <v/>
      </c>
    </row>
    <row r="20" spans="1:14">
      <c r="A20" t="str">
        <f>IF(リレーオーダー用紙!D24="","",リレーオーダー用紙!V24)</f>
        <v/>
      </c>
      <c r="B20" s="33" t="str">
        <f>IF(A20="","",申込書!$Q$5)</f>
        <v/>
      </c>
      <c r="C20" t="str">
        <f>IF(A20="","",申込書!$S$11)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s="32" t="str">
        <f>申込書!$AA$4</f>
        <v>600</v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IF($A20="","",リレーオーダー用紙!AM24)</f>
        <v/>
      </c>
      <c r="L20" t="str">
        <f>IF($A20="","",リレーオーダー用紙!AN24)</f>
        <v/>
      </c>
      <c r="M20" t="str">
        <f>IF($A20="","",リレーオーダー用紙!AO24)</f>
        <v/>
      </c>
      <c r="N20" t="str">
        <f>IF($A20="","",リレーオーダー用紙!AP24)</f>
        <v/>
      </c>
    </row>
    <row r="21" spans="1:14">
      <c r="A21" t="str">
        <f>IF(リレーオーダー用紙!D25="","",リレーオーダー用紙!V25)</f>
        <v/>
      </c>
      <c r="B21" s="33" t="str">
        <f>IF(A21="","",申込書!$Q$5)</f>
        <v/>
      </c>
      <c r="C21" t="str">
        <f>IF(A21="","",申込書!$S$11)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s="32" t="str">
        <f>申込書!$AA$4</f>
        <v>600</v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IF($A21="","",リレーオーダー用紙!AM25)</f>
        <v/>
      </c>
      <c r="L21" t="str">
        <f>IF($A21="","",リレーオーダー用紙!AN25)</f>
        <v/>
      </c>
      <c r="M21" t="str">
        <f>IF($A21="","",リレーオーダー用紙!AO25)</f>
        <v/>
      </c>
      <c r="N21" t="str">
        <f>IF($A21="","",リレーオーダー用紙!AP25)</f>
        <v/>
      </c>
    </row>
    <row r="22" spans="1:14">
      <c r="A22" t="str">
        <f>IF(リレーオーダー用紙!D26="","",リレーオーダー用紙!V26)</f>
        <v/>
      </c>
      <c r="B22" s="33" t="str">
        <f>IF(A22="","",申込書!$Q$5)</f>
        <v/>
      </c>
      <c r="C22" t="str">
        <f>IF(A22="","",申込書!$S$11)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s="32" t="str">
        <f>申込書!$AA$4</f>
        <v>600</v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IF($A22="","",リレーオーダー用紙!AM26)</f>
        <v/>
      </c>
      <c r="L22" t="str">
        <f>IF($A22="","",リレーオーダー用紙!AN26)</f>
        <v/>
      </c>
      <c r="M22" t="str">
        <f>IF($A22="","",リレーオーダー用紙!AO26)</f>
        <v/>
      </c>
      <c r="N22" t="str">
        <f>IF($A22="","",リレーオーダー用紙!AP26)</f>
        <v/>
      </c>
    </row>
    <row r="23" spans="1:14">
      <c r="A23" t="str">
        <f>IF(リレーオーダー用紙!D27="","",リレーオーダー用紙!V27)</f>
        <v/>
      </c>
      <c r="B23" s="33" t="str">
        <f>IF(A23="","",申込書!$Q$5)</f>
        <v/>
      </c>
      <c r="C23" t="str">
        <f>IF(A23="","",申込書!$S$11)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s="32" t="str">
        <f>申込書!$AA$4</f>
        <v>600</v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IF($A23="","",リレーオーダー用紙!AM27)</f>
        <v/>
      </c>
      <c r="L23" t="str">
        <f>IF($A23="","",リレーオーダー用紙!AN27)</f>
        <v/>
      </c>
      <c r="M23" t="str">
        <f>IF($A23="","",リレーオーダー用紙!AO27)</f>
        <v/>
      </c>
      <c r="N23" t="str">
        <f>IF($A23="","",リレーオーダー用紙!AP27)</f>
        <v/>
      </c>
    </row>
    <row r="24" spans="1:14">
      <c r="A24" t="str">
        <f>IF(リレーオーダー用紙!D28="","",リレーオーダー用紙!V28)</f>
        <v/>
      </c>
      <c r="B24" s="33" t="str">
        <f>IF(A24="","",申込書!$Q$5)</f>
        <v/>
      </c>
      <c r="C24" t="str">
        <f>IF(A24="","",申込書!$S$11)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s="32" t="str">
        <f>申込書!$AA$4</f>
        <v>600</v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IF($A24="","",リレーオーダー用紙!AM28)</f>
        <v/>
      </c>
      <c r="L24" t="str">
        <f>IF($A24="","",リレーオーダー用紙!AN28)</f>
        <v/>
      </c>
      <c r="M24" t="str">
        <f>IF($A24="","",リレーオーダー用紙!AO28)</f>
        <v/>
      </c>
      <c r="N24" t="str">
        <f>IF($A24="","",リレーオーダー用紙!AP28)</f>
        <v/>
      </c>
    </row>
    <row r="25" spans="1:14">
      <c r="A25" t="str">
        <f>IF(リレーオーダー用紙!D29="","",リレーオーダー用紙!V29)</f>
        <v/>
      </c>
      <c r="B25" s="33" t="str">
        <f>IF(A25="","",申込書!$Q$5)</f>
        <v/>
      </c>
      <c r="C25" t="str">
        <f>IF(A25="","",申込書!$S$11)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s="32" t="str">
        <f>申込書!$AA$4</f>
        <v>600</v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IF($A25="","",リレーオーダー用紙!AM29)</f>
        <v/>
      </c>
      <c r="L25" t="str">
        <f>IF($A25="","",リレーオーダー用紙!AN29)</f>
        <v/>
      </c>
      <c r="M25" t="str">
        <f>IF($A25="","",リレーオーダー用紙!AO29)</f>
        <v/>
      </c>
      <c r="N25" t="str">
        <f>IF($A25="","",リレーオーダー用紙!AP29)</f>
        <v/>
      </c>
    </row>
    <row r="26" spans="1:14">
      <c r="A26" t="str">
        <f>IF(リレーオーダー用紙!D30="","",リレーオーダー用紙!V30)</f>
        <v/>
      </c>
      <c r="B26" s="33" t="str">
        <f>IF(A26="","",申込書!$Q$5)</f>
        <v/>
      </c>
      <c r="C26" t="str">
        <f>IF(A26="","",申込書!$S$11)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s="32" t="str">
        <f>申込書!$AA$4</f>
        <v>600</v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IF($A26="","",リレーオーダー用紙!AM30)</f>
        <v/>
      </c>
      <c r="L26" t="str">
        <f>IF($A26="","",リレーオーダー用紙!AN30)</f>
        <v/>
      </c>
      <c r="M26" t="str">
        <f>IF($A26="","",リレーオーダー用紙!AO30)</f>
        <v/>
      </c>
      <c r="N26" t="str">
        <f>IF($A26="","",リレーオーダー用紙!AP30)</f>
        <v/>
      </c>
    </row>
    <row r="27" spans="1:14">
      <c r="A27" t="str">
        <f>IF(リレーオーダー用紙!D31="","",リレーオーダー用紙!V31)</f>
        <v/>
      </c>
      <c r="B27" s="33" t="str">
        <f>IF(A27="","",申込書!$Q$5)</f>
        <v/>
      </c>
      <c r="C27" t="str">
        <f>IF(A27="","",申込書!$S$11)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s="32" t="str">
        <f>申込書!$AA$4</f>
        <v>600</v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IF($A27="","",リレーオーダー用紙!AM31)</f>
        <v/>
      </c>
      <c r="L27" t="str">
        <f>IF($A27="","",リレーオーダー用紙!AN31)</f>
        <v/>
      </c>
      <c r="M27" t="str">
        <f>IF($A27="","",リレーオーダー用紙!AO31)</f>
        <v/>
      </c>
      <c r="N27" t="str">
        <f>IF($A27="","",リレーオーダー用紙!AP31)</f>
        <v/>
      </c>
    </row>
    <row r="28" spans="1:14">
      <c r="A28" t="str">
        <f>IF(リレーオーダー用紙!D32="","",リレーオーダー用紙!V32)</f>
        <v/>
      </c>
      <c r="B28" s="33" t="str">
        <f>IF(A28="","",申込書!$Q$5)</f>
        <v/>
      </c>
      <c r="C28" t="str">
        <f>IF(A28="","",申込書!$S$11)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s="32" t="str">
        <f>申込書!$AA$4</f>
        <v>600</v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IF($A28="","",リレーオーダー用紙!AM32)</f>
        <v/>
      </c>
      <c r="L28" t="str">
        <f>IF($A28="","",リレーオーダー用紙!AN32)</f>
        <v/>
      </c>
      <c r="M28" t="str">
        <f>IF($A28="","",リレーオーダー用紙!AO32)</f>
        <v/>
      </c>
      <c r="N28" t="str">
        <f>IF($A28="","",リレーオーダー用紙!AP32)</f>
        <v/>
      </c>
    </row>
    <row r="29" spans="1:14">
      <c r="A29" t="str">
        <f>IF(リレーオーダー用紙!D33="","",リレーオーダー用紙!V33)</f>
        <v/>
      </c>
      <c r="B29" s="33" t="str">
        <f>IF(A29="","",申込書!$Q$5)</f>
        <v/>
      </c>
      <c r="C29" t="str">
        <f>IF(A29="","",申込書!$S$11)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s="32" t="str">
        <f>申込書!$AA$4</f>
        <v>600</v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IF($A29="","",リレーオーダー用紙!AM33)</f>
        <v/>
      </c>
      <c r="L29" t="str">
        <f>IF($A29="","",リレーオーダー用紙!AN33)</f>
        <v/>
      </c>
      <c r="M29" t="str">
        <f>IF($A29="","",リレーオーダー用紙!AO33)</f>
        <v/>
      </c>
      <c r="N29" t="str">
        <f>IF($A29="","",リレーオーダー用紙!AP33)</f>
        <v/>
      </c>
    </row>
    <row r="30" spans="1:14">
      <c r="A30" t="str">
        <f>IF(リレーオーダー用紙!D34="","",リレーオーダー用紙!V34)</f>
        <v/>
      </c>
      <c r="B30" s="33" t="str">
        <f>IF(A30="","",申込書!$Q$5)</f>
        <v/>
      </c>
      <c r="C30" t="str">
        <f>IF(A30="","",申込書!$S$11)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s="32" t="str">
        <f>申込書!$AA$4</f>
        <v>600</v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IF($A30="","",リレーオーダー用紙!AM34)</f>
        <v/>
      </c>
      <c r="L30" t="str">
        <f>IF($A30="","",リレーオーダー用紙!AN34)</f>
        <v/>
      </c>
      <c r="M30" t="str">
        <f>IF($A30="","",リレーオーダー用紙!AO34)</f>
        <v/>
      </c>
      <c r="N30" t="str">
        <f>IF($A30="","",リレーオーダー用紙!AP34)</f>
        <v/>
      </c>
    </row>
    <row r="31" spans="1:14">
      <c r="A31" t="str">
        <f>IF(リレーオーダー用紙!D35="","",リレーオーダー用紙!V35)</f>
        <v/>
      </c>
      <c r="B31" s="33" t="str">
        <f>IF(A31="","",申込書!$Q$5)</f>
        <v/>
      </c>
      <c r="C31" t="str">
        <f>IF(A31="","",申込書!$S$11)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s="32" t="str">
        <f>申込書!$AA$4</f>
        <v>600</v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IF($A31="","",リレーオーダー用紙!AM35)</f>
        <v/>
      </c>
      <c r="L31" t="str">
        <f>IF($A31="","",リレーオーダー用紙!AN35)</f>
        <v/>
      </c>
      <c r="M31" t="str">
        <f>IF($A31="","",リレーオーダー用紙!AO35)</f>
        <v/>
      </c>
      <c r="N31" t="str">
        <f>IF($A31="","",リレーオーダー用紙!AP35)</f>
        <v/>
      </c>
    </row>
    <row r="32" spans="1:14">
      <c r="A32" t="str">
        <f>IF(リレーオーダー用紙!D36="","",リレーオーダー用紙!V36)</f>
        <v/>
      </c>
      <c r="B32" s="33" t="str">
        <f>IF(A32="","",申込書!$Q$5)</f>
        <v/>
      </c>
      <c r="C32" t="str">
        <f>IF(A32="","",申込書!$S$11)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s="32" t="str">
        <f>申込書!$AA$4</f>
        <v>600</v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IF($A32="","",リレーオーダー用紙!AM36)</f>
        <v/>
      </c>
      <c r="L32" t="str">
        <f>IF($A32="","",リレーオーダー用紙!AN36)</f>
        <v/>
      </c>
      <c r="M32" t="str">
        <f>IF($A32="","",リレーオーダー用紙!AO36)</f>
        <v/>
      </c>
      <c r="N32" t="str">
        <f>IF($A32="","",リレーオーダー用紙!AP36)</f>
        <v/>
      </c>
    </row>
    <row r="33" spans="1:14">
      <c r="A33" t="str">
        <f>IF(リレーオーダー用紙!D37="","",リレーオーダー用紙!V37)</f>
        <v/>
      </c>
      <c r="B33" s="33" t="str">
        <f>IF(A33="","",申込書!$Q$5)</f>
        <v/>
      </c>
      <c r="C33" t="str">
        <f>IF(A33="","",申込書!$S$11)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s="32" t="str">
        <f>申込書!$AA$4</f>
        <v>600</v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IF($A33="","",リレーオーダー用紙!AM37)</f>
        <v/>
      </c>
      <c r="L33" t="str">
        <f>IF($A33="","",リレーオーダー用紙!AN37)</f>
        <v/>
      </c>
      <c r="M33" t="str">
        <f>IF($A33="","",リレーオーダー用紙!AO37)</f>
        <v/>
      </c>
      <c r="N33" t="str">
        <f>IF($A33="","",リレーオーダー用紙!AP37)</f>
        <v/>
      </c>
    </row>
    <row r="34" spans="1:14">
      <c r="A34" t="str">
        <f>IF(リレーオーダー用紙!D38="","",リレーオーダー用紙!V38)</f>
        <v/>
      </c>
      <c r="B34" s="33" t="str">
        <f>IF(A34="","",申込書!$Q$5)</f>
        <v/>
      </c>
      <c r="C34" t="str">
        <f>IF(A34="","",申込書!$S$11)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s="32" t="str">
        <f>申込書!$AA$4</f>
        <v>600</v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IF($A34="","",リレーオーダー用紙!AM38)</f>
        <v/>
      </c>
      <c r="L34" t="str">
        <f>IF($A34="","",リレーオーダー用紙!AN38)</f>
        <v/>
      </c>
      <c r="M34" t="str">
        <f>IF($A34="","",リレーオーダー用紙!AO38)</f>
        <v/>
      </c>
      <c r="N34" t="str">
        <f>IF($A34="","",リレーオーダー用紙!AP38)</f>
        <v/>
      </c>
    </row>
    <row r="35" spans="1:14">
      <c r="A35" t="str">
        <f>IF(リレーオーダー用紙!D39="","",リレーオーダー用紙!V39)</f>
        <v/>
      </c>
      <c r="B35" s="33" t="str">
        <f>IF(A35="","",申込書!$Q$5)</f>
        <v/>
      </c>
      <c r="C35" t="str">
        <f>IF(A35="","",申込書!$S$11)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s="32" t="str">
        <f>申込書!$AA$4</f>
        <v>600</v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IF($A35="","",リレーオーダー用紙!AM39)</f>
        <v/>
      </c>
      <c r="L35" t="str">
        <f>IF($A35="","",リレーオーダー用紙!AN39)</f>
        <v/>
      </c>
      <c r="M35" t="str">
        <f>IF($A35="","",リレーオーダー用紙!AO39)</f>
        <v/>
      </c>
      <c r="N35" t="str">
        <f>IF($A35="","",リレーオーダー用紙!AP39)</f>
        <v/>
      </c>
    </row>
    <row r="36" spans="1:14">
      <c r="A36" t="str">
        <f>IF(リレーオーダー用紙!D40="","",リレーオーダー用紙!V40)</f>
        <v/>
      </c>
      <c r="B36" s="33" t="str">
        <f>IF(A36="","",申込書!$Q$5)</f>
        <v/>
      </c>
      <c r="C36" t="str">
        <f>IF(A36="","",申込書!$S$11)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s="32" t="str">
        <f>申込書!$AA$4</f>
        <v>600</v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IF($A36="","",リレーオーダー用紙!AM40)</f>
        <v/>
      </c>
      <c r="L36" t="str">
        <f>IF($A36="","",リレーオーダー用紙!AN40)</f>
        <v/>
      </c>
      <c r="M36" t="str">
        <f>IF($A36="","",リレーオーダー用紙!AO40)</f>
        <v/>
      </c>
      <c r="N36" t="str">
        <f>IF($A36="","",リレーオーダー用紙!AP40)</f>
        <v/>
      </c>
    </row>
    <row r="37" spans="1:14">
      <c r="A37" t="str">
        <f>IF(リレーオーダー用紙!D41="","",リレーオーダー用紙!V41)</f>
        <v/>
      </c>
      <c r="B37" s="33" t="str">
        <f>IF(A37="","",申込書!$Q$5)</f>
        <v/>
      </c>
      <c r="C37" t="str">
        <f>IF(A37="","",申込書!$S$11)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s="32" t="str">
        <f>申込書!$AA$4</f>
        <v>600</v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IF($A37="","",リレーオーダー用紙!AM41)</f>
        <v/>
      </c>
      <c r="L37" t="str">
        <f>IF($A37="","",リレーオーダー用紙!AN41)</f>
        <v/>
      </c>
      <c r="M37" t="str">
        <f>IF($A37="","",リレーオーダー用紙!AO41)</f>
        <v/>
      </c>
      <c r="N37" t="str">
        <f>IF($A37="","",リレーオーダー用紙!AP41)</f>
        <v/>
      </c>
    </row>
    <row r="38" spans="1:14">
      <c r="A38" t="str">
        <f>IF(リレーオーダー用紙!D42="","",リレーオーダー用紙!V42)</f>
        <v/>
      </c>
      <c r="B38" s="33" t="str">
        <f>IF(A38="","",申込書!$Q$5)</f>
        <v/>
      </c>
      <c r="C38" t="str">
        <f>IF(A38="","",申込書!$S$11)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s="32" t="str">
        <f>申込書!$AA$4</f>
        <v>600</v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IF($A38="","",リレーオーダー用紙!AM42)</f>
        <v/>
      </c>
      <c r="L38" t="str">
        <f>IF($A38="","",リレーオーダー用紙!AN42)</f>
        <v/>
      </c>
      <c r="M38" t="str">
        <f>IF($A38="","",リレーオーダー用紙!AO42)</f>
        <v/>
      </c>
      <c r="N38" t="str">
        <f>IF($A38="","",リレーオーダー用紙!AP42)</f>
        <v/>
      </c>
    </row>
    <row r="39" spans="1:14">
      <c r="A39" t="str">
        <f>IF(リレーオーダー用紙!D43="","",リレーオーダー用紙!V43)</f>
        <v/>
      </c>
      <c r="B39" s="33" t="str">
        <f>IF(A39="","",申込書!$Q$5)</f>
        <v/>
      </c>
      <c r="C39" t="str">
        <f>IF(A39="","",申込書!$S$11)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s="32" t="str">
        <f>申込書!$AA$4</f>
        <v>600</v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IF($A39="","",リレーオーダー用紙!AM43)</f>
        <v/>
      </c>
      <c r="L39" t="str">
        <f>IF($A39="","",リレーオーダー用紙!AN43)</f>
        <v/>
      </c>
      <c r="M39" t="str">
        <f>IF($A39="","",リレーオーダー用紙!AO43)</f>
        <v/>
      </c>
      <c r="N39" t="str">
        <f>IF($A39="","",リレーオーダー用紙!AP43)</f>
        <v/>
      </c>
    </row>
    <row r="40" spans="1:14">
      <c r="A40" t="str">
        <f>IF(リレーオーダー用紙!D44="","",リレーオーダー用紙!V44)</f>
        <v/>
      </c>
      <c r="B40" s="33" t="str">
        <f>IF(A40="","",申込書!$Q$5)</f>
        <v/>
      </c>
      <c r="C40" t="str">
        <f>IF(A40="","",申込書!$S$11)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s="32" t="str">
        <f>申込書!$AA$4</f>
        <v>600</v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IF($A40="","",リレーオーダー用紙!AM44)</f>
        <v/>
      </c>
      <c r="L40" t="str">
        <f>IF($A40="","",リレーオーダー用紙!AN44)</f>
        <v/>
      </c>
      <c r="M40" t="str">
        <f>IF($A40="","",リレーオーダー用紙!AO44)</f>
        <v/>
      </c>
      <c r="N40" t="str">
        <f>IF($A40="","",リレーオーダー用紙!AP44)</f>
        <v/>
      </c>
    </row>
    <row r="41" spans="1:14">
      <c r="A41" t="str">
        <f>IF(リレーオーダー用紙!D45="","",リレーオーダー用紙!V45)</f>
        <v/>
      </c>
      <c r="B41" s="33" t="str">
        <f>IF(A41="","",申込書!$Q$5)</f>
        <v/>
      </c>
      <c r="C41" t="str">
        <f>IF(A41="","",申込書!$S$11)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s="32" t="str">
        <f>申込書!$AA$4</f>
        <v>600</v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IF($A41="","",リレーオーダー用紙!AM45)</f>
        <v/>
      </c>
      <c r="L41" t="str">
        <f>IF($A41="","",リレーオーダー用紙!AN45)</f>
        <v/>
      </c>
      <c r="M41" t="str">
        <f>IF($A41="","",リレーオーダー用紙!AO45)</f>
        <v/>
      </c>
      <c r="N41" t="str">
        <f>IF($A41="","",リレーオーダー用紙!AP45)</f>
        <v/>
      </c>
    </row>
    <row r="42" spans="1:14">
      <c r="A42" t="str">
        <f>IF(リレーオーダー用紙!D46="","",リレーオーダー用紙!V46)</f>
        <v/>
      </c>
      <c r="B42" s="33" t="str">
        <f>IF(A42="","",申込書!$Q$5)</f>
        <v/>
      </c>
      <c r="C42" t="str">
        <f>IF(A42="","",申込書!$S$11)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s="32" t="str">
        <f>申込書!$AA$4</f>
        <v>600</v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IF($A42="","",リレーオーダー用紙!AM46)</f>
        <v/>
      </c>
      <c r="L42" t="str">
        <f>IF($A42="","",リレーオーダー用紙!AN46)</f>
        <v/>
      </c>
      <c r="M42" t="str">
        <f>IF($A42="","",リレーオーダー用紙!AO46)</f>
        <v/>
      </c>
      <c r="N42" t="str">
        <f>IF($A42="","",リレーオーダー用紙!AP46)</f>
        <v/>
      </c>
    </row>
    <row r="43" spans="1:14">
      <c r="A43" t="str">
        <f>IF(リレーオーダー用紙!D47="","",リレーオーダー用紙!V47)</f>
        <v/>
      </c>
      <c r="B43" s="33" t="str">
        <f>IF(A43="","",申込書!$Q$5)</f>
        <v/>
      </c>
      <c r="C43" t="str">
        <f>IF(A43="","",申込書!$S$11)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s="32" t="str">
        <f>申込書!$AA$4</f>
        <v>600</v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IF($A43="","",リレーオーダー用紙!AM47)</f>
        <v/>
      </c>
      <c r="L43" t="str">
        <f>IF($A43="","",リレーオーダー用紙!AN47)</f>
        <v/>
      </c>
      <c r="M43" t="str">
        <f>IF($A43="","",リレーオーダー用紙!AO47)</f>
        <v/>
      </c>
      <c r="N43" t="str">
        <f>IF($A43="","",リレーオーダー用紙!AP47)</f>
        <v/>
      </c>
    </row>
    <row r="44" spans="1:14">
      <c r="A44" t="str">
        <f>IF(リレーオーダー用紙!D48="","",リレーオーダー用紙!V48)</f>
        <v/>
      </c>
      <c r="B44" s="33" t="str">
        <f>IF(A44="","",申込書!$Q$5)</f>
        <v/>
      </c>
      <c r="C44" t="str">
        <f>IF(A44="","",申込書!$S$11)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s="32" t="str">
        <f>申込書!$AA$4</f>
        <v>600</v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IF($A44="","",リレーオーダー用紙!AM48)</f>
        <v/>
      </c>
      <c r="L44" t="str">
        <f>IF($A44="","",リレーオーダー用紙!AN48)</f>
        <v/>
      </c>
      <c r="M44" t="str">
        <f>IF($A44="","",リレーオーダー用紙!AO48)</f>
        <v/>
      </c>
      <c r="N44" t="str">
        <f>IF($A44="","",リレーオーダー用紙!AP48)</f>
        <v/>
      </c>
    </row>
    <row r="45" spans="1:14">
      <c r="A45" t="str">
        <f>IF(リレーオーダー用紙!D49="","",リレーオーダー用紙!V49)</f>
        <v/>
      </c>
      <c r="B45" s="33" t="str">
        <f>IF(A45="","",申込書!$Q$5)</f>
        <v/>
      </c>
      <c r="C45" t="str">
        <f>IF(A45="","",申込書!$S$11)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s="32" t="str">
        <f>申込書!$AA$4</f>
        <v>600</v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IF($A45="","",リレーオーダー用紙!AM49)</f>
        <v/>
      </c>
      <c r="L45" t="str">
        <f>IF($A45="","",リレーオーダー用紙!AN49)</f>
        <v/>
      </c>
      <c r="M45" t="str">
        <f>IF($A45="","",リレーオーダー用紙!AO49)</f>
        <v/>
      </c>
      <c r="N45" t="str">
        <f>IF($A45="","",リレーオーダー用紙!AP49)</f>
        <v/>
      </c>
    </row>
    <row r="46" spans="1:14">
      <c r="A46" t="str">
        <f>IF(リレーオーダー用紙!D50="","",リレーオーダー用紙!V50)</f>
        <v/>
      </c>
      <c r="B46" s="33" t="str">
        <f>IF(A46="","",申込書!$Q$5)</f>
        <v/>
      </c>
      <c r="C46" t="str">
        <f>IF(A46="","",申込書!$S$11)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s="32" t="str">
        <f>申込書!$AA$4</f>
        <v>600</v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IF($A46="","",リレーオーダー用紙!AM50)</f>
        <v/>
      </c>
      <c r="L46" t="str">
        <f>IF($A46="","",リレーオーダー用紙!AN50)</f>
        <v/>
      </c>
      <c r="M46" t="str">
        <f>IF($A46="","",リレーオーダー用紙!AO50)</f>
        <v/>
      </c>
      <c r="N46" t="str">
        <f>IF($A46="","",リレーオーダー用紙!AP50)</f>
        <v/>
      </c>
    </row>
    <row r="47" spans="1:14">
      <c r="A47" t="str">
        <f>IF(リレーオーダー用紙!D51="","",リレーオーダー用紙!V51)</f>
        <v/>
      </c>
      <c r="B47" s="33" t="str">
        <f>IF(A47="","",申込書!$Q$5)</f>
        <v/>
      </c>
      <c r="C47" t="str">
        <f>IF(A47="","",申込書!$S$11)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s="32" t="str">
        <f>申込書!$AA$4</f>
        <v>600</v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IF($A47="","",リレーオーダー用紙!AM51)</f>
        <v/>
      </c>
      <c r="L47" t="str">
        <f>IF($A47="","",リレーオーダー用紙!AN51)</f>
        <v/>
      </c>
      <c r="M47" t="str">
        <f>IF($A47="","",リレーオーダー用紙!AO51)</f>
        <v/>
      </c>
      <c r="N47" t="str">
        <f>IF($A47="","",リレーオーダー用紙!AP51)</f>
        <v/>
      </c>
    </row>
    <row r="48" spans="1:14">
      <c r="A48" t="str">
        <f>IF(リレーオーダー用紙!D52="","",リレーオーダー用紙!V52)</f>
        <v/>
      </c>
      <c r="B48" s="33" t="str">
        <f>IF(A48="","",申込書!$Q$5)</f>
        <v/>
      </c>
      <c r="C48" t="str">
        <f>IF(A48="","",申込書!$S$11)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s="32" t="str">
        <f>申込書!$AA$4</f>
        <v>600</v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IF($A48="","",リレーオーダー用紙!AM52)</f>
        <v/>
      </c>
      <c r="L48" t="str">
        <f>IF($A48="","",リレーオーダー用紙!AN52)</f>
        <v/>
      </c>
      <c r="M48" t="str">
        <f>IF($A48="","",リレーオーダー用紙!AO52)</f>
        <v/>
      </c>
      <c r="N48" t="str">
        <f>IF($A48="","",リレーオーダー用紙!AP52)</f>
        <v/>
      </c>
    </row>
    <row r="49" spans="1:14">
      <c r="A49" t="str">
        <f>IF(リレーオーダー用紙!D53="","",リレーオーダー用紙!V53)</f>
        <v/>
      </c>
      <c r="B49" s="33" t="str">
        <f>IF(A49="","",申込書!$Q$5)</f>
        <v/>
      </c>
      <c r="C49" t="str">
        <f>IF(A49="","",申込書!$S$11)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s="32" t="str">
        <f>申込書!$AA$4</f>
        <v>600</v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IF($A49="","",リレーオーダー用紙!AM53)</f>
        <v/>
      </c>
      <c r="L49" t="str">
        <f>IF($A49="","",リレーオーダー用紙!AN53)</f>
        <v/>
      </c>
      <c r="M49" t="str">
        <f>IF($A49="","",リレーオーダー用紙!AO53)</f>
        <v/>
      </c>
      <c r="N49" t="str">
        <f>IF($A49="","",リレーオーダー用紙!AP53)</f>
        <v/>
      </c>
    </row>
    <row r="50" spans="1:14">
      <c r="A50" t="str">
        <f>IF(リレーオーダー用紙!D54="","",リレーオーダー用紙!V54)</f>
        <v/>
      </c>
      <c r="B50" s="33" t="str">
        <f>IF(A50="","",申込書!$Q$5)</f>
        <v/>
      </c>
      <c r="C50" t="str">
        <f>IF(A50="","",申込書!$S$11)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s="32" t="str">
        <f>申込書!$AA$4</f>
        <v>600</v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IF($A50="","",リレーオーダー用紙!AM54)</f>
        <v/>
      </c>
      <c r="L50" t="str">
        <f>IF($A50="","",リレーオーダー用紙!AN54)</f>
        <v/>
      </c>
      <c r="M50" t="str">
        <f>IF($A50="","",リレーオーダー用紙!AO54)</f>
        <v/>
      </c>
      <c r="N50" t="str">
        <f>IF($A50="","",リレーオーダー用紙!AP54)</f>
        <v/>
      </c>
    </row>
    <row r="51" spans="1:14">
      <c r="A51" t="str">
        <f>IF(リレーオーダー用紙!D55="","",リレーオーダー用紙!V55)</f>
        <v/>
      </c>
      <c r="B51" s="33" t="str">
        <f>IF(A51="","",申込書!$Q$5)</f>
        <v/>
      </c>
      <c r="C51" t="str">
        <f>IF(A51="","",申込書!$S$11)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s="32" t="str">
        <f>申込書!$AA$4</f>
        <v>600</v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IF($A51="","",リレーオーダー用紙!AM55)</f>
        <v/>
      </c>
      <c r="L51" t="str">
        <f>IF($A51="","",リレーオーダー用紙!AN55)</f>
        <v/>
      </c>
      <c r="M51" t="str">
        <f>IF($A51="","",リレーオーダー用紙!AO55)</f>
        <v/>
      </c>
      <c r="N51" t="str">
        <f>IF($A51="","",リレーオーダー用紙!AP55)</f>
        <v/>
      </c>
    </row>
    <row r="52" spans="1:14">
      <c r="A52" t="str">
        <f>IF(リレーオーダー用紙!D56="","",リレーオーダー用紙!V56)</f>
        <v/>
      </c>
      <c r="B52" s="33" t="str">
        <f>IF(A52="","",申込書!$Q$5)</f>
        <v/>
      </c>
      <c r="C52" t="str">
        <f>IF(A52="","",申込書!$S$11)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s="32" t="str">
        <f>申込書!$AA$4</f>
        <v>600</v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IF($A52="","",リレーオーダー用紙!AM56)</f>
        <v/>
      </c>
      <c r="L52" t="str">
        <f>IF($A52="","",リレーオーダー用紙!AN56)</f>
        <v/>
      </c>
      <c r="M52" t="str">
        <f>IF($A52="","",リレーオーダー用紙!AO56)</f>
        <v/>
      </c>
      <c r="N52" t="str">
        <f>IF($A52="","",リレーオーダー用紙!AP56)</f>
        <v/>
      </c>
    </row>
    <row r="53" spans="1:14">
      <c r="A53" t="str">
        <f>IF(リレーオーダー用紙!D57="","",リレーオーダー用紙!V57)</f>
        <v/>
      </c>
      <c r="B53" s="33" t="str">
        <f>IF(A53="","",申込書!$Q$5)</f>
        <v/>
      </c>
      <c r="C53" t="str">
        <f>IF(A53="","",申込書!$S$11)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s="32" t="str">
        <f>申込書!$AA$4</f>
        <v>600</v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IF($A53="","",リレーオーダー用紙!AM57)</f>
        <v/>
      </c>
      <c r="L53" t="str">
        <f>IF($A53="","",リレーオーダー用紙!AN57)</f>
        <v/>
      </c>
      <c r="M53" t="str">
        <f>IF($A53="","",リレーオーダー用紙!AO57)</f>
        <v/>
      </c>
      <c r="N53" t="str">
        <f>IF($A53="","",リレーオーダー用紙!AP57)</f>
        <v/>
      </c>
    </row>
    <row r="54" spans="1:14">
      <c r="A54" t="str">
        <f>IF(リレーオーダー用紙!D58="","",リレーオーダー用紙!V58)</f>
        <v/>
      </c>
      <c r="B54" s="33" t="str">
        <f>IF(A54="","",申込書!$Q$5)</f>
        <v/>
      </c>
      <c r="C54" t="str">
        <f>IF(A54="","",申込書!$S$11)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s="32" t="str">
        <f>申込書!$AA$4</f>
        <v>600</v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IF($A54="","",リレーオーダー用紙!AM58)</f>
        <v/>
      </c>
      <c r="L54" t="str">
        <f>IF($A54="","",リレーオーダー用紙!AN58)</f>
        <v/>
      </c>
      <c r="M54" t="str">
        <f>IF($A54="","",リレーオーダー用紙!AO58)</f>
        <v/>
      </c>
      <c r="N54" t="str">
        <f>IF($A54="","",リレーオーダー用紙!AP58)</f>
        <v/>
      </c>
    </row>
    <row r="55" spans="1:14">
      <c r="A55" t="str">
        <f>IF(リレーオーダー用紙!D59="","",リレーオーダー用紙!V59)</f>
        <v/>
      </c>
      <c r="B55" s="33" t="str">
        <f>IF(A55="","",申込書!$Q$5)</f>
        <v/>
      </c>
      <c r="C55" t="str">
        <f>IF(A55="","",申込書!$S$11)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s="32" t="str">
        <f>申込書!$AA$4</f>
        <v>600</v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IF($A55="","",リレーオーダー用紙!AM59)</f>
        <v/>
      </c>
      <c r="L55" t="str">
        <f>IF($A55="","",リレーオーダー用紙!AN59)</f>
        <v/>
      </c>
      <c r="M55" t="str">
        <f>IF($A55="","",リレーオーダー用紙!AO59)</f>
        <v/>
      </c>
      <c r="N55" t="str">
        <f>IF($A55="","",リレーオーダー用紙!AP59)</f>
        <v/>
      </c>
    </row>
    <row r="56" spans="1:14">
      <c r="A56" t="str">
        <f>IF(リレーオーダー用紙!D60="","",リレーオーダー用紙!V60)</f>
        <v/>
      </c>
      <c r="B56" s="33" t="str">
        <f>IF(A56="","",申込書!$Q$5)</f>
        <v/>
      </c>
      <c r="C56" t="str">
        <f>IF(A56="","",申込書!$S$11)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s="32" t="str">
        <f>申込書!$AA$4</f>
        <v>600</v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IF($A56="","",リレーオーダー用紙!AM60)</f>
        <v/>
      </c>
      <c r="L56" t="str">
        <f>IF($A56="","",リレーオーダー用紙!AN60)</f>
        <v/>
      </c>
      <c r="M56" t="str">
        <f>IF($A56="","",リレーオーダー用紙!AO60)</f>
        <v/>
      </c>
      <c r="N56" t="str">
        <f>IF($A56="","",リレーオーダー用紙!AP60)</f>
        <v/>
      </c>
    </row>
    <row r="57" spans="1:14">
      <c r="A57" t="str">
        <f>IF(リレーオーダー用紙!D61="","",リレーオーダー用紙!V61)</f>
        <v/>
      </c>
      <c r="B57" s="33" t="str">
        <f>IF(A57="","",申込書!$Q$5)</f>
        <v/>
      </c>
      <c r="C57" t="str">
        <f>IF(A57="","",申込書!$S$11)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s="32" t="str">
        <f>申込書!$AA$4</f>
        <v>600</v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IF($A57="","",リレーオーダー用紙!AM61)</f>
        <v/>
      </c>
      <c r="L57" t="str">
        <f>IF($A57="","",リレーオーダー用紙!AN61)</f>
        <v/>
      </c>
      <c r="M57" t="str">
        <f>IF($A57="","",リレーオーダー用紙!AO61)</f>
        <v/>
      </c>
      <c r="N57" t="str">
        <f>IF($A57="","",リレーオーダー用紙!AP61)</f>
        <v/>
      </c>
    </row>
    <row r="58" spans="1:14">
      <c r="A58" t="str">
        <f>IF(リレーオーダー用紙!D62="","",リレーオーダー用紙!V62)</f>
        <v/>
      </c>
      <c r="B58" s="33" t="str">
        <f>IF(A58="","",申込書!$Q$5)</f>
        <v/>
      </c>
      <c r="C58" t="str">
        <f>IF(A58="","",申込書!$S$11)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s="32" t="str">
        <f>申込書!$AA$4</f>
        <v>600</v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IF($A58="","",リレーオーダー用紙!AM62)</f>
        <v/>
      </c>
      <c r="L58" t="str">
        <f>IF($A58="","",リレーオーダー用紙!AN62)</f>
        <v/>
      </c>
      <c r="M58" t="str">
        <f>IF($A58="","",リレーオーダー用紙!AO62)</f>
        <v/>
      </c>
      <c r="N58" t="str">
        <f>IF($A58="","",リレーオーダー用紙!AP62)</f>
        <v/>
      </c>
    </row>
    <row r="59" spans="1:14">
      <c r="A59" t="str">
        <f>IF(リレーオーダー用紙!D63="","",リレーオーダー用紙!V63)</f>
        <v/>
      </c>
      <c r="B59" s="33" t="str">
        <f>IF(A59="","",申込書!$Q$5)</f>
        <v/>
      </c>
      <c r="C59" t="str">
        <f>IF(A59="","",申込書!$S$11)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s="32" t="str">
        <f>申込書!$AA$4</f>
        <v>600</v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IF($A59="","",リレーオーダー用紙!AM63)</f>
        <v/>
      </c>
      <c r="L59" t="str">
        <f>IF($A59="","",リレーオーダー用紙!AN63)</f>
        <v/>
      </c>
      <c r="M59" t="str">
        <f>IF($A59="","",リレーオーダー用紙!AO63)</f>
        <v/>
      </c>
      <c r="N59" t="str">
        <f>IF($A59="","",リレーオーダー用紙!AP63)</f>
        <v/>
      </c>
    </row>
    <row r="60" spans="1:14">
      <c r="A60" t="str">
        <f>IF(リレーオーダー用紙!D64="","",リレーオーダー用紙!V64)</f>
        <v/>
      </c>
      <c r="B60" s="33" t="str">
        <f>IF(A60="","",申込書!$Q$5)</f>
        <v/>
      </c>
      <c r="C60" t="str">
        <f>IF(A60="","",申込書!$S$11)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s="32" t="str">
        <f>申込書!$AA$4</f>
        <v>600</v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IF($A60="","",リレーオーダー用紙!AM64)</f>
        <v/>
      </c>
      <c r="L60" t="str">
        <f>IF($A60="","",リレーオーダー用紙!AN64)</f>
        <v/>
      </c>
      <c r="M60" t="str">
        <f>IF($A60="","",リレーオーダー用紙!AO64)</f>
        <v/>
      </c>
      <c r="N60" t="str">
        <f>IF($A60="","",リレーオーダー用紙!AP64)</f>
        <v/>
      </c>
    </row>
    <row r="61" spans="1:14">
      <c r="A61" t="str">
        <f>IF(リレーオーダー用紙!D65="","",リレーオーダー用紙!V65)</f>
        <v/>
      </c>
      <c r="B61" s="33" t="str">
        <f>IF(A61="","",申込書!$Q$5)</f>
        <v/>
      </c>
      <c r="C61" t="str">
        <f>IF(A61="","",申込書!$S$11)</f>
        <v/>
      </c>
      <c r="D61">
        <v>5</v>
      </c>
      <c r="E61" t="str">
        <f>IF(A61="","",リレーオーダー用紙!C65)</f>
        <v/>
      </c>
      <c r="F61" t="str">
        <f>IF(A61="","",リレーオーダー用紙!L65)</f>
        <v/>
      </c>
      <c r="G61" s="32" t="str">
        <f>申込書!$AA$4</f>
        <v>600</v>
      </c>
      <c r="H61">
        <v>0</v>
      </c>
      <c r="I61" t="str">
        <f>IF(A61="","",リレーオーダー用紙!P65)</f>
        <v/>
      </c>
      <c r="J61" t="str">
        <f>IF(A61="","",リレーオーダー用紙!Q65)</f>
        <v/>
      </c>
      <c r="K61" t="str">
        <f>IF($A61="","",リレーオーダー用紙!AM65)</f>
        <v/>
      </c>
      <c r="L61" t="str">
        <f>IF($A61="","",リレーオーダー用紙!AN65)</f>
        <v/>
      </c>
      <c r="M61" t="str">
        <f>IF($A61="","",リレーオーダー用紙!AO65)</f>
        <v/>
      </c>
      <c r="N61" t="str">
        <f>IF($A61="","",リレーオーダー用紙!AP65)</f>
        <v/>
      </c>
    </row>
    <row r="62" spans="1:14">
      <c r="A62" t="str">
        <f>IF(リレーオーダー用紙!D66="","",リレーオーダー用紙!V66)</f>
        <v/>
      </c>
      <c r="B62" s="33" t="str">
        <f>IF(A62="","",申込書!$Q$5)</f>
        <v/>
      </c>
      <c r="C62" t="str">
        <f>IF(A62="","",申込書!$S$11)</f>
        <v/>
      </c>
      <c r="D62">
        <v>5</v>
      </c>
      <c r="E62" t="str">
        <f>IF(A62="","",リレーオーダー用紙!C66)</f>
        <v/>
      </c>
      <c r="F62" t="str">
        <f>IF(A62="","",リレーオーダー用紙!L66)</f>
        <v/>
      </c>
      <c r="G62" s="32" t="str">
        <f>申込書!$AA$4</f>
        <v>600</v>
      </c>
      <c r="H62">
        <v>0</v>
      </c>
      <c r="I62" t="str">
        <f>IF(A62="","",リレーオーダー用紙!P66)</f>
        <v/>
      </c>
      <c r="J62" t="str">
        <f>IF(A62="","",リレーオーダー用紙!Q66)</f>
        <v/>
      </c>
      <c r="K62" t="str">
        <f>IF($A62="","",リレーオーダー用紙!AM66)</f>
        <v/>
      </c>
      <c r="L62" t="str">
        <f>IF($A62="","",リレーオーダー用紙!AN66)</f>
        <v/>
      </c>
      <c r="M62" t="str">
        <f>IF($A62="","",リレーオーダー用紙!AO66)</f>
        <v/>
      </c>
      <c r="N62" t="str">
        <f>IF($A62="","",リレーオーダー用紙!AP66)</f>
        <v/>
      </c>
    </row>
    <row r="63" spans="1:14">
      <c r="A63" t="str">
        <f>IF(リレーオーダー用紙!D67="","",リレーオーダー用紙!V67)</f>
        <v/>
      </c>
      <c r="B63" s="33" t="str">
        <f>IF(A63="","",申込書!$Q$5)</f>
        <v/>
      </c>
      <c r="C63" t="str">
        <f>IF(A63="","",申込書!$S$11)</f>
        <v/>
      </c>
      <c r="D63">
        <v>5</v>
      </c>
      <c r="E63" t="str">
        <f>IF(A63="","",リレーオーダー用紙!C67)</f>
        <v/>
      </c>
      <c r="F63" t="str">
        <f>IF(A63="","",リレーオーダー用紙!L67)</f>
        <v/>
      </c>
      <c r="G63" s="32" t="str">
        <f>申込書!$AA$4</f>
        <v>600</v>
      </c>
      <c r="H63">
        <v>0</v>
      </c>
      <c r="I63" t="str">
        <f>IF(A63="","",リレーオーダー用紙!P67)</f>
        <v/>
      </c>
      <c r="J63" t="str">
        <f>IF(A63="","",リレーオーダー用紙!Q67)</f>
        <v/>
      </c>
      <c r="K63" t="str">
        <f>IF($A63="","",リレーオーダー用紙!AM67)</f>
        <v/>
      </c>
      <c r="L63" t="str">
        <f>IF($A63="","",リレーオーダー用紙!AN67)</f>
        <v/>
      </c>
      <c r="M63" t="str">
        <f>IF($A63="","",リレーオーダー用紙!AO67)</f>
        <v/>
      </c>
      <c r="N63" t="str">
        <f>IF($A63="","",リレーオーダー用紙!AP67)</f>
        <v/>
      </c>
    </row>
    <row r="64" spans="1:14">
      <c r="A64" t="str">
        <f>IF(リレーオーダー用紙!D68="","",リレーオーダー用紙!V68)</f>
        <v/>
      </c>
      <c r="B64" s="33" t="str">
        <f>IF(A64="","",申込書!$Q$5)</f>
        <v/>
      </c>
      <c r="C64" t="str">
        <f>IF(A64="","",申込書!$S$11)</f>
        <v/>
      </c>
      <c r="D64">
        <v>5</v>
      </c>
      <c r="E64" t="str">
        <f>IF(A64="","",リレーオーダー用紙!C68)</f>
        <v/>
      </c>
      <c r="F64" t="str">
        <f>IF(A64="","",リレーオーダー用紙!L68)</f>
        <v/>
      </c>
      <c r="G64" s="32" t="str">
        <f>申込書!$AA$4</f>
        <v>600</v>
      </c>
      <c r="H64">
        <v>0</v>
      </c>
      <c r="I64" t="str">
        <f>IF(A64="","",リレーオーダー用紙!P68)</f>
        <v/>
      </c>
      <c r="J64" t="str">
        <f>IF(A64="","",リレーオーダー用紙!Q68)</f>
        <v/>
      </c>
      <c r="K64" t="str">
        <f>IF($A64="","",リレーオーダー用紙!AM68)</f>
        <v/>
      </c>
      <c r="L64" t="str">
        <f>IF($A64="","",リレーオーダー用紙!AN68)</f>
        <v/>
      </c>
      <c r="M64" t="str">
        <f>IF($A64="","",リレーオーダー用紙!AO68)</f>
        <v/>
      </c>
      <c r="N64" t="str">
        <f>IF($A64="","",リレーオーダー用紙!AP68)</f>
        <v/>
      </c>
    </row>
    <row r="65" spans="1:14">
      <c r="A65" t="str">
        <f>IF(リレーオーダー用紙!D69="","",リレーオーダー用紙!V69)</f>
        <v/>
      </c>
      <c r="B65" s="33" t="str">
        <f>IF(A65="","",申込書!$Q$5)</f>
        <v/>
      </c>
      <c r="C65" t="str">
        <f>IF(A65="","",申込書!$S$11)</f>
        <v/>
      </c>
      <c r="D65">
        <v>5</v>
      </c>
      <c r="E65" t="str">
        <f>IF(A65="","",リレーオーダー用紙!C69)</f>
        <v/>
      </c>
      <c r="F65" t="str">
        <f>IF(A65="","",リレーオーダー用紙!L69)</f>
        <v/>
      </c>
      <c r="G65" s="32" t="str">
        <f>申込書!$AA$4</f>
        <v>600</v>
      </c>
      <c r="H65">
        <v>0</v>
      </c>
      <c r="I65" t="str">
        <f>IF(A65="","",リレーオーダー用紙!P69)</f>
        <v/>
      </c>
      <c r="J65" t="str">
        <f>IF(A65="","",リレーオーダー用紙!Q69)</f>
        <v/>
      </c>
      <c r="K65" t="str">
        <f>IF($A65="","",リレーオーダー用紙!AM69)</f>
        <v/>
      </c>
      <c r="L65" t="str">
        <f>IF($A65="","",リレーオーダー用紙!AN69)</f>
        <v/>
      </c>
      <c r="M65" t="str">
        <f>IF($A65="","",リレーオーダー用紙!AO69)</f>
        <v/>
      </c>
      <c r="N65" t="str">
        <f>IF($A65="","",リレーオーダー用紙!AP69)</f>
        <v/>
      </c>
    </row>
    <row r="66" spans="1:14">
      <c r="A66" t="str">
        <f>IF(リレーオーダー用紙!D70="","",リレーオーダー用紙!V70)</f>
        <v/>
      </c>
      <c r="B66" s="33" t="str">
        <f>IF(A66="","",申込書!$Q$5)</f>
        <v/>
      </c>
      <c r="C66" t="str">
        <f>IF(A66="","",申込書!$S$11)</f>
        <v/>
      </c>
      <c r="D66">
        <v>5</v>
      </c>
      <c r="E66" t="str">
        <f>IF(A66="","",リレーオーダー用紙!C70)</f>
        <v/>
      </c>
      <c r="F66" t="str">
        <f>IF(A66="","",リレーオーダー用紙!L70)</f>
        <v/>
      </c>
      <c r="G66" s="32" t="str">
        <f>申込書!$AA$4</f>
        <v>600</v>
      </c>
      <c r="H66">
        <v>0</v>
      </c>
      <c r="I66" t="str">
        <f>IF(A66="","",リレーオーダー用紙!P70)</f>
        <v/>
      </c>
      <c r="J66" t="str">
        <f>IF(A66="","",リレーオーダー用紙!Q70)</f>
        <v/>
      </c>
      <c r="K66" t="str">
        <f>IF($A66="","",リレーオーダー用紙!AM70)</f>
        <v/>
      </c>
      <c r="L66" t="str">
        <f>IF($A66="","",リレーオーダー用紙!AN70)</f>
        <v/>
      </c>
      <c r="M66" t="str">
        <f>IF($A66="","",リレーオーダー用紙!AO70)</f>
        <v/>
      </c>
      <c r="N66" t="str">
        <f>IF($A66="","",リレーオーダー用紙!AP70)</f>
        <v/>
      </c>
    </row>
    <row r="67" spans="1:14">
      <c r="A67" t="str">
        <f>IF(リレーオーダー用紙!D71="","",リレーオーダー用紙!V71)</f>
        <v/>
      </c>
      <c r="B67" s="33" t="str">
        <f>IF(A67="","",申込書!$Q$5)</f>
        <v/>
      </c>
      <c r="C67" t="str">
        <f>IF(A67="","",申込書!$S$11)</f>
        <v/>
      </c>
      <c r="D67">
        <v>5</v>
      </c>
      <c r="E67" t="str">
        <f>IF(A67="","",リレーオーダー用紙!C71)</f>
        <v/>
      </c>
      <c r="F67" t="str">
        <f>IF(A67="","",リレーオーダー用紙!L71)</f>
        <v/>
      </c>
      <c r="G67" s="32" t="str">
        <f>申込書!$AA$4</f>
        <v>600</v>
      </c>
      <c r="H67">
        <v>0</v>
      </c>
      <c r="I67" t="str">
        <f>IF(A67="","",リレーオーダー用紙!P71)</f>
        <v/>
      </c>
      <c r="J67" t="str">
        <f>IF(A67="","",リレーオーダー用紙!Q71)</f>
        <v/>
      </c>
      <c r="K67" t="str">
        <f>IF($A67="","",リレーオーダー用紙!AM71)</f>
        <v/>
      </c>
      <c r="L67" t="str">
        <f>IF($A67="","",リレーオーダー用紙!AN71)</f>
        <v/>
      </c>
      <c r="M67" t="str">
        <f>IF($A67="","",リレーオーダー用紙!AO71)</f>
        <v/>
      </c>
      <c r="N67" t="str">
        <f>IF($A67="","",リレーオーダー用紙!AP71)</f>
        <v/>
      </c>
    </row>
    <row r="68" spans="1:14">
      <c r="A68" t="str">
        <f>IF(リレーオーダー用紙!D72="","",リレーオーダー用紙!V72)</f>
        <v/>
      </c>
      <c r="B68" s="33" t="str">
        <f>IF(A68="","",申込書!$Q$5)</f>
        <v/>
      </c>
      <c r="C68" t="str">
        <f>IF(A68="","",申込書!$S$11)</f>
        <v/>
      </c>
      <c r="D68">
        <v>5</v>
      </c>
      <c r="E68" t="str">
        <f>IF(A68="","",リレーオーダー用紙!C72)</f>
        <v/>
      </c>
      <c r="F68" t="str">
        <f>IF(A68="","",リレーオーダー用紙!L72)</f>
        <v/>
      </c>
      <c r="G68" s="32" t="str">
        <f>申込書!$AA$4</f>
        <v>600</v>
      </c>
      <c r="H68">
        <v>0</v>
      </c>
      <c r="I68" t="str">
        <f>IF(A68="","",リレーオーダー用紙!P72)</f>
        <v/>
      </c>
      <c r="J68" t="str">
        <f>IF(A68="","",リレーオーダー用紙!Q72)</f>
        <v/>
      </c>
      <c r="K68" t="str">
        <f>IF($A68="","",リレーオーダー用紙!AM72)</f>
        <v/>
      </c>
      <c r="L68" t="str">
        <f>IF($A68="","",リレーオーダー用紙!AN72)</f>
        <v/>
      </c>
      <c r="M68" t="str">
        <f>IF($A68="","",リレーオーダー用紙!AO72)</f>
        <v/>
      </c>
      <c r="N68" t="str">
        <f>IF($A68="","",リレーオーダー用紙!AP72)</f>
        <v/>
      </c>
    </row>
    <row r="69" spans="1:14">
      <c r="A69" t="str">
        <f>IF(リレーオーダー用紙!D73="","",リレーオーダー用紙!V73)</f>
        <v/>
      </c>
      <c r="B69" s="33" t="str">
        <f>IF(A69="","",申込書!$Q$5)</f>
        <v/>
      </c>
      <c r="C69" t="str">
        <f>IF(A69="","",申込書!$S$11)</f>
        <v/>
      </c>
      <c r="D69">
        <v>5</v>
      </c>
      <c r="E69" t="str">
        <f>IF(A69="","",リレーオーダー用紙!C73)</f>
        <v/>
      </c>
      <c r="F69" t="str">
        <f>IF(A69="","",リレーオーダー用紙!L73)</f>
        <v/>
      </c>
      <c r="G69" s="32" t="str">
        <f>申込書!$AA$4</f>
        <v>600</v>
      </c>
      <c r="H69">
        <v>0</v>
      </c>
      <c r="I69" t="str">
        <f>IF(A69="","",リレーオーダー用紙!P73)</f>
        <v/>
      </c>
      <c r="J69" t="str">
        <f>IF(A69="","",リレーオーダー用紙!Q73)</f>
        <v/>
      </c>
      <c r="K69" t="str">
        <f>IF($A69="","",リレーオーダー用紙!AM73)</f>
        <v/>
      </c>
      <c r="L69" t="str">
        <f>IF($A69="","",リレーオーダー用紙!AN73)</f>
        <v/>
      </c>
      <c r="M69" t="str">
        <f>IF($A69="","",リレーオーダー用紙!AO73)</f>
        <v/>
      </c>
      <c r="N69" t="str">
        <f>IF($A69="","",リレーオーダー用紙!AP73)</f>
        <v/>
      </c>
    </row>
    <row r="70" spans="1:14">
      <c r="A70" t="str">
        <f>IF(リレーオーダー用紙!D74="","",リレーオーダー用紙!V74)</f>
        <v/>
      </c>
      <c r="B70" s="33" t="str">
        <f>IF(A70="","",申込書!$Q$5)</f>
        <v/>
      </c>
      <c r="C70" t="str">
        <f>IF(A70="","",申込書!$S$11)</f>
        <v/>
      </c>
      <c r="D70">
        <v>5</v>
      </c>
      <c r="E70" t="str">
        <f>IF(A70="","",リレーオーダー用紙!C74)</f>
        <v/>
      </c>
      <c r="F70" t="str">
        <f>IF(A70="","",リレーオーダー用紙!L74)</f>
        <v/>
      </c>
      <c r="G70" s="32" t="str">
        <f>申込書!$AA$4</f>
        <v>600</v>
      </c>
      <c r="H70">
        <v>0</v>
      </c>
      <c r="I70" t="str">
        <f>IF(A70="","",リレーオーダー用紙!P74)</f>
        <v/>
      </c>
      <c r="J70" t="str">
        <f>IF(A70="","",リレーオーダー用紙!Q74)</f>
        <v/>
      </c>
      <c r="K70" t="str">
        <f>IF($A70="","",リレーオーダー用紙!AM74)</f>
        <v/>
      </c>
      <c r="L70" t="str">
        <f>IF($A70="","",リレーオーダー用紙!AN74)</f>
        <v/>
      </c>
      <c r="M70" t="str">
        <f>IF($A70="","",リレーオーダー用紙!AO74)</f>
        <v/>
      </c>
      <c r="N70" t="str">
        <f>IF($A70="","",リレーオーダー用紙!AP74)</f>
        <v/>
      </c>
    </row>
    <row r="71" spans="1:14">
      <c r="A71" t="str">
        <f>IF(リレーオーダー用紙!D75="","",リレーオーダー用紙!V75)</f>
        <v/>
      </c>
      <c r="B71" s="33" t="str">
        <f>IF(A71="","",申込書!$Q$5)</f>
        <v/>
      </c>
      <c r="C71" t="str">
        <f>IF(A71="","",申込書!$S$11)</f>
        <v/>
      </c>
      <c r="D71">
        <v>5</v>
      </c>
      <c r="E71" t="str">
        <f>IF(A71="","",リレーオーダー用紙!C75)</f>
        <v/>
      </c>
      <c r="F71" t="str">
        <f>IF(A71="","",リレーオーダー用紙!L75)</f>
        <v/>
      </c>
      <c r="G71" s="32" t="str">
        <f>申込書!$AA$4</f>
        <v>600</v>
      </c>
      <c r="H71">
        <v>0</v>
      </c>
      <c r="I71" t="str">
        <f>IF(A71="","",リレーオーダー用紙!P75)</f>
        <v/>
      </c>
      <c r="J71" t="str">
        <f>IF(A71="","",リレーオーダー用紙!Q75)</f>
        <v/>
      </c>
      <c r="K71" t="str">
        <f>IF($A71="","",リレーオーダー用紙!AM75)</f>
        <v/>
      </c>
      <c r="L71" t="str">
        <f>IF($A71="","",リレーオーダー用紙!AN75)</f>
        <v/>
      </c>
      <c r="M71" t="str">
        <f>IF($A71="","",リレーオーダー用紙!AO75)</f>
        <v/>
      </c>
      <c r="N71" t="str">
        <f>IF($A71="","",リレーオーダー用紙!AP75)</f>
        <v/>
      </c>
    </row>
    <row r="72" spans="1:14">
      <c r="A72" t="str">
        <f>IF(リレーオーダー用紙!D76="","",リレーオーダー用紙!V76)</f>
        <v/>
      </c>
      <c r="B72" s="33" t="str">
        <f>IF(A72="","",申込書!$Q$5)</f>
        <v/>
      </c>
      <c r="C72" t="str">
        <f>IF(A72="","",申込書!$S$11)</f>
        <v/>
      </c>
      <c r="D72">
        <v>5</v>
      </c>
      <c r="E72" t="str">
        <f>IF(A72="","",リレーオーダー用紙!C76)</f>
        <v/>
      </c>
      <c r="F72" t="str">
        <f>IF(A72="","",リレーオーダー用紙!L76)</f>
        <v/>
      </c>
      <c r="G72" s="32" t="str">
        <f>申込書!$AA$4</f>
        <v>600</v>
      </c>
      <c r="H72">
        <v>0</v>
      </c>
      <c r="I72" t="str">
        <f>IF(A72="","",リレーオーダー用紙!P76)</f>
        <v/>
      </c>
      <c r="J72" t="str">
        <f>IF(A72="","",リレーオーダー用紙!Q76)</f>
        <v/>
      </c>
      <c r="K72" t="str">
        <f>IF($A72="","",リレーオーダー用紙!AM76)</f>
        <v/>
      </c>
      <c r="L72" t="str">
        <f>IF($A72="","",リレーオーダー用紙!AN76)</f>
        <v/>
      </c>
      <c r="M72" t="str">
        <f>IF($A72="","",リレーオーダー用紙!AO76)</f>
        <v/>
      </c>
      <c r="N72" t="str">
        <f>IF($A72="","",リレーオーダー用紙!AP76)</f>
        <v/>
      </c>
    </row>
    <row r="73" spans="1:14">
      <c r="A73" s="47" t="str">
        <f>IF(リレーオーダー用紙!D77="","",リレーオーダー用紙!V77)</f>
        <v/>
      </c>
      <c r="B73" s="69" t="str">
        <f>IF(A73="","",申込書!$Q$5)</f>
        <v/>
      </c>
      <c r="C73" s="47" t="str">
        <f>IF(A73="","",申込書!$S$11)</f>
        <v/>
      </c>
      <c r="D73" s="47">
        <v>5</v>
      </c>
      <c r="E73" s="47" t="str">
        <f>IF(A73="","",リレーオーダー用紙!C77)</f>
        <v/>
      </c>
      <c r="F73" s="47" t="str">
        <f>IF(A73="","",リレーオーダー用紙!L77)</f>
        <v/>
      </c>
      <c r="G73" s="53" t="str">
        <f>申込書!$AA$4</f>
        <v>600</v>
      </c>
      <c r="H73" s="47">
        <v>0</v>
      </c>
      <c r="I73" s="47" t="str">
        <f>IF(A73="","",リレーオーダー用紙!P77)</f>
        <v/>
      </c>
      <c r="J73" s="47" t="str">
        <f>IF(A73="","",リレーオーダー用紙!Q77)</f>
        <v/>
      </c>
      <c r="K73" s="47" t="str">
        <f>IF($A73="","",リレーオーダー用紙!AM77)</f>
        <v/>
      </c>
      <c r="L73" s="47" t="str">
        <f>IF($A73="","",リレーオーダー用紙!AN77)</f>
        <v/>
      </c>
      <c r="M73" s="47" t="str">
        <f>IF($A73="","",リレーオーダー用紙!AO77)</f>
        <v/>
      </c>
      <c r="N73" s="47" t="str">
        <f>IF($A73="","",リレーオーダー用紙!AP77)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2" activePane="bottomLeft" state="frozen"/>
      <selection activeCell="B32" sqref="B32"/>
      <selection pane="bottomLeft" activeCell="H1" sqref="H1"/>
    </sheetView>
  </sheetViews>
  <sheetFormatPr defaultRowHeight="12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  <col min="8" max="8" width="14.109375" bestFit="1" customWidth="1"/>
  </cols>
  <sheetData>
    <row r="1" spans="1:8">
      <c r="A1" t="s">
        <v>89</v>
      </c>
      <c r="B1" t="s">
        <v>97</v>
      </c>
      <c r="C1" t="s">
        <v>98</v>
      </c>
      <c r="D1" t="s">
        <v>92</v>
      </c>
      <c r="E1" t="s">
        <v>99</v>
      </c>
      <c r="F1" t="s">
        <v>90</v>
      </c>
      <c r="G1" t="s">
        <v>100</v>
      </c>
      <c r="H1" t="s">
        <v>223</v>
      </c>
    </row>
    <row r="2" spans="1:8">
      <c r="A2" t="str">
        <f>IF(申込一覧表!I6="","",申込一覧表!AB6)</f>
        <v/>
      </c>
      <c r="B2" t="str">
        <f>申込一覧表!AO6</f>
        <v/>
      </c>
      <c r="C2" t="str">
        <f>申込一覧表!AS6</f>
        <v/>
      </c>
      <c r="D2" t="str">
        <f>申込一覧表!AE6</f>
        <v/>
      </c>
      <c r="E2">
        <v>0</v>
      </c>
      <c r="F2">
        <v>0</v>
      </c>
      <c r="G2" t="str">
        <f>申込一覧表!AX6</f>
        <v>999:99.99</v>
      </c>
    </row>
    <row r="3" spans="1:8">
      <c r="A3" t="str">
        <f>IF(申込一覧表!I7="","",申込一覧表!AB7)</f>
        <v/>
      </c>
      <c r="B3" t="str">
        <f>申込一覧表!AO7</f>
        <v/>
      </c>
      <c r="C3" t="str">
        <f>申込一覧表!AS7</f>
        <v/>
      </c>
      <c r="D3" t="str">
        <f>申込一覧表!AE7</f>
        <v/>
      </c>
      <c r="E3">
        <v>0</v>
      </c>
      <c r="F3">
        <v>0</v>
      </c>
      <c r="G3" t="str">
        <f>申込一覧表!AX7</f>
        <v>999:99.99</v>
      </c>
    </row>
    <row r="4" spans="1:8">
      <c r="A4" t="str">
        <f>IF(申込一覧表!I8="","",申込一覧表!AB8)</f>
        <v/>
      </c>
      <c r="B4" t="str">
        <f>申込一覧表!AO8</f>
        <v/>
      </c>
      <c r="C4" t="str">
        <f>申込一覧表!AS8</f>
        <v/>
      </c>
      <c r="D4" t="str">
        <f>申込一覧表!AE8</f>
        <v/>
      </c>
      <c r="E4">
        <v>0</v>
      </c>
      <c r="F4">
        <v>0</v>
      </c>
      <c r="G4" t="str">
        <f>申込一覧表!AX8</f>
        <v>999:99.99</v>
      </c>
    </row>
    <row r="5" spans="1:8">
      <c r="A5" t="str">
        <f>IF(申込一覧表!I9="","",申込一覧表!AB9)</f>
        <v/>
      </c>
      <c r="B5" t="str">
        <f>申込一覧表!AO9</f>
        <v/>
      </c>
      <c r="C5" t="str">
        <f>申込一覧表!AS9</f>
        <v/>
      </c>
      <c r="D5" t="str">
        <f>申込一覧表!AE9</f>
        <v/>
      </c>
      <c r="E5">
        <v>0</v>
      </c>
      <c r="F5">
        <v>0</v>
      </c>
      <c r="G5" t="str">
        <f>申込一覧表!AX9</f>
        <v>999:99.99</v>
      </c>
    </row>
    <row r="6" spans="1:8">
      <c r="A6" t="str">
        <f>IF(申込一覧表!I10="","",申込一覧表!AB10)</f>
        <v/>
      </c>
      <c r="B6" t="str">
        <f>申込一覧表!AO10</f>
        <v/>
      </c>
      <c r="C6" t="str">
        <f>申込一覧表!AS10</f>
        <v/>
      </c>
      <c r="D6" t="str">
        <f>申込一覧表!AE10</f>
        <v/>
      </c>
      <c r="E6">
        <v>0</v>
      </c>
      <c r="F6">
        <v>0</v>
      </c>
      <c r="G6" t="str">
        <f>申込一覧表!AX10</f>
        <v>999:99.99</v>
      </c>
    </row>
    <row r="7" spans="1:8">
      <c r="A7" t="str">
        <f>IF(申込一覧表!I11="","",申込一覧表!AB11)</f>
        <v/>
      </c>
      <c r="B7" t="str">
        <f>申込一覧表!AO11</f>
        <v/>
      </c>
      <c r="C7" t="str">
        <f>申込一覧表!AS11</f>
        <v/>
      </c>
      <c r="D7" t="str">
        <f>申込一覧表!AE11</f>
        <v/>
      </c>
      <c r="E7">
        <v>0</v>
      </c>
      <c r="F7">
        <v>0</v>
      </c>
      <c r="G7" t="str">
        <f>申込一覧表!AX11</f>
        <v>999:99.99</v>
      </c>
    </row>
    <row r="8" spans="1:8">
      <c r="A8" t="str">
        <f>IF(申込一覧表!I12="","",申込一覧表!AB12)</f>
        <v/>
      </c>
      <c r="B8" t="str">
        <f>申込一覧表!AO12</f>
        <v/>
      </c>
      <c r="C8" t="str">
        <f>申込一覧表!AS12</f>
        <v/>
      </c>
      <c r="D8" t="str">
        <f>申込一覧表!AE12</f>
        <v/>
      </c>
      <c r="E8">
        <v>0</v>
      </c>
      <c r="F8">
        <v>0</v>
      </c>
      <c r="G8" t="str">
        <f>申込一覧表!AX12</f>
        <v>999:99.99</v>
      </c>
    </row>
    <row r="9" spans="1:8">
      <c r="A9" t="str">
        <f>IF(申込一覧表!I13="","",申込一覧表!AB13)</f>
        <v/>
      </c>
      <c r="B9" t="str">
        <f>申込一覧表!AO13</f>
        <v/>
      </c>
      <c r="C9" t="str">
        <f>申込一覧表!AS13</f>
        <v/>
      </c>
      <c r="D9" t="str">
        <f>申込一覧表!AE13</f>
        <v/>
      </c>
      <c r="E9">
        <v>0</v>
      </c>
      <c r="F9">
        <v>0</v>
      </c>
      <c r="G9" t="str">
        <f>申込一覧表!AX13</f>
        <v>999:99.99</v>
      </c>
    </row>
    <row r="10" spans="1:8">
      <c r="A10" t="str">
        <f>IF(申込一覧表!I14="","",申込一覧表!AB14)</f>
        <v/>
      </c>
      <c r="B10" t="str">
        <f>申込一覧表!AO14</f>
        <v/>
      </c>
      <c r="C10" t="str">
        <f>申込一覧表!AS14</f>
        <v/>
      </c>
      <c r="D10" t="str">
        <f>申込一覧表!AE14</f>
        <v/>
      </c>
      <c r="E10">
        <v>0</v>
      </c>
      <c r="F10">
        <v>0</v>
      </c>
      <c r="G10" t="str">
        <f>申込一覧表!AX14</f>
        <v>999:99.99</v>
      </c>
    </row>
    <row r="11" spans="1:8">
      <c r="A11" t="str">
        <f>IF(申込一覧表!I15="","",申込一覧表!AB15)</f>
        <v/>
      </c>
      <c r="B11" t="str">
        <f>申込一覧表!AO15</f>
        <v/>
      </c>
      <c r="C11" t="str">
        <f>申込一覧表!AS15</f>
        <v/>
      </c>
      <c r="D11" t="str">
        <f>申込一覧表!AE15</f>
        <v/>
      </c>
      <c r="E11">
        <v>0</v>
      </c>
      <c r="F11">
        <v>0</v>
      </c>
      <c r="G11" t="str">
        <f>申込一覧表!AX15</f>
        <v>999:99.99</v>
      </c>
    </row>
    <row r="12" spans="1:8">
      <c r="A12" t="str">
        <f>IF(申込一覧表!I16="","",申込一覧表!AB16)</f>
        <v/>
      </c>
      <c r="B12" t="str">
        <f>申込一覧表!AO16</f>
        <v/>
      </c>
      <c r="C12" t="str">
        <f>申込一覧表!AS16</f>
        <v/>
      </c>
      <c r="D12" t="str">
        <f>申込一覧表!AE16</f>
        <v/>
      </c>
      <c r="E12">
        <v>0</v>
      </c>
      <c r="F12">
        <v>0</v>
      </c>
      <c r="G12" t="str">
        <f>申込一覧表!AX16</f>
        <v>999:99.99</v>
      </c>
    </row>
    <row r="13" spans="1:8">
      <c r="A13" t="str">
        <f>IF(申込一覧表!I17="","",申込一覧表!AB17)</f>
        <v/>
      </c>
      <c r="B13" t="str">
        <f>申込一覧表!AO17</f>
        <v/>
      </c>
      <c r="C13" t="str">
        <f>申込一覧表!AS17</f>
        <v/>
      </c>
      <c r="D13" t="str">
        <f>申込一覧表!AE17</f>
        <v/>
      </c>
      <c r="E13">
        <v>0</v>
      </c>
      <c r="F13">
        <v>0</v>
      </c>
      <c r="G13" t="str">
        <f>申込一覧表!AX17</f>
        <v>999:99.99</v>
      </c>
    </row>
    <row r="14" spans="1:8">
      <c r="A14" t="str">
        <f>IF(申込一覧表!I18="","",申込一覧表!AB18)</f>
        <v/>
      </c>
      <c r="B14" t="str">
        <f>申込一覧表!AO18</f>
        <v/>
      </c>
      <c r="C14" t="str">
        <f>申込一覧表!AS18</f>
        <v/>
      </c>
      <c r="D14" t="str">
        <f>申込一覧表!AE18</f>
        <v/>
      </c>
      <c r="E14">
        <v>0</v>
      </c>
      <c r="F14">
        <v>0</v>
      </c>
      <c r="G14" t="str">
        <f>申込一覧表!AX18</f>
        <v>999:99.99</v>
      </c>
    </row>
    <row r="15" spans="1:8">
      <c r="A15" t="str">
        <f>IF(申込一覧表!I19="","",申込一覧表!AB19)</f>
        <v/>
      </c>
      <c r="B15" t="str">
        <f>申込一覧表!AO19</f>
        <v/>
      </c>
      <c r="C15" t="str">
        <f>申込一覧表!AS19</f>
        <v/>
      </c>
      <c r="D15" t="str">
        <f>申込一覧表!AE19</f>
        <v/>
      </c>
      <c r="E15">
        <v>0</v>
      </c>
      <c r="F15">
        <v>0</v>
      </c>
      <c r="G15" t="str">
        <f>申込一覧表!AX19</f>
        <v>999:99.99</v>
      </c>
    </row>
    <row r="16" spans="1:8">
      <c r="A16" t="str">
        <f>IF(申込一覧表!I20="","",申込一覧表!AB20)</f>
        <v/>
      </c>
      <c r="B16" t="str">
        <f>申込一覧表!AO20</f>
        <v/>
      </c>
      <c r="C16" t="str">
        <f>申込一覧表!AS20</f>
        <v/>
      </c>
      <c r="D16" t="str">
        <f>申込一覧表!AE20</f>
        <v/>
      </c>
      <c r="E16">
        <v>0</v>
      </c>
      <c r="F16">
        <v>0</v>
      </c>
      <c r="G16" t="str">
        <f>申込一覧表!AX20</f>
        <v>999:99.99</v>
      </c>
    </row>
    <row r="17" spans="1:7">
      <c r="A17" t="str">
        <f>IF(申込一覧表!I21="","",申込一覧表!AB21)</f>
        <v/>
      </c>
      <c r="B17" t="str">
        <f>申込一覧表!AO21</f>
        <v/>
      </c>
      <c r="C17" t="str">
        <f>申込一覧表!AS21</f>
        <v/>
      </c>
      <c r="D17" t="str">
        <f>申込一覧表!AE21</f>
        <v/>
      </c>
      <c r="E17">
        <v>0</v>
      </c>
      <c r="F17">
        <v>0</v>
      </c>
      <c r="G17" t="str">
        <f>申込一覧表!AX21</f>
        <v>999:99.99</v>
      </c>
    </row>
    <row r="18" spans="1:7">
      <c r="A18" t="str">
        <f>IF(申込一覧表!I22="","",申込一覧表!AB22)</f>
        <v/>
      </c>
      <c r="B18" t="str">
        <f>申込一覧表!AO22</f>
        <v/>
      </c>
      <c r="C18" t="str">
        <f>申込一覧表!AS22</f>
        <v/>
      </c>
      <c r="D18" t="str">
        <f>申込一覧表!AE22</f>
        <v/>
      </c>
      <c r="E18">
        <v>0</v>
      </c>
      <c r="F18">
        <v>0</v>
      </c>
      <c r="G18" t="str">
        <f>申込一覧表!AX22</f>
        <v>999:99.99</v>
      </c>
    </row>
    <row r="19" spans="1:7">
      <c r="A19" t="str">
        <f>IF(申込一覧表!I23="","",申込一覧表!AB23)</f>
        <v/>
      </c>
      <c r="B19" t="str">
        <f>申込一覧表!AO23</f>
        <v/>
      </c>
      <c r="C19" t="str">
        <f>申込一覧表!AS23</f>
        <v/>
      </c>
      <c r="D19" t="str">
        <f>申込一覧表!AE23</f>
        <v/>
      </c>
      <c r="E19">
        <v>0</v>
      </c>
      <c r="F19">
        <v>0</v>
      </c>
      <c r="G19" t="str">
        <f>申込一覧表!AX23</f>
        <v>999:99.99</v>
      </c>
    </row>
    <row r="20" spans="1:7">
      <c r="A20" t="str">
        <f>IF(申込一覧表!I24="","",申込一覧表!AB24)</f>
        <v/>
      </c>
      <c r="B20" t="str">
        <f>申込一覧表!AO24</f>
        <v/>
      </c>
      <c r="C20" t="str">
        <f>申込一覧表!AS24</f>
        <v/>
      </c>
      <c r="D20" t="str">
        <f>申込一覧表!AE24</f>
        <v/>
      </c>
      <c r="E20">
        <v>0</v>
      </c>
      <c r="F20">
        <v>0</v>
      </c>
      <c r="G20" t="str">
        <f>申込一覧表!AX24</f>
        <v>999:99.99</v>
      </c>
    </row>
    <row r="21" spans="1:7">
      <c r="A21" t="str">
        <f>IF(申込一覧表!I25="","",申込一覧表!AB25)</f>
        <v/>
      </c>
      <c r="B21" t="str">
        <f>申込一覧表!AO25</f>
        <v/>
      </c>
      <c r="C21" t="str">
        <f>申込一覧表!AS25</f>
        <v/>
      </c>
      <c r="D21" t="str">
        <f>申込一覧表!AE25</f>
        <v/>
      </c>
      <c r="E21">
        <v>0</v>
      </c>
      <c r="F21">
        <v>0</v>
      </c>
      <c r="G21" t="str">
        <f>申込一覧表!AX25</f>
        <v>999:99.99</v>
      </c>
    </row>
    <row r="22" spans="1:7">
      <c r="A22" t="str">
        <f>IF(申込一覧表!I26="","",申込一覧表!AB26)</f>
        <v/>
      </c>
      <c r="B22" t="str">
        <f>申込一覧表!AO26</f>
        <v/>
      </c>
      <c r="C22" t="str">
        <f>申込一覧表!AS26</f>
        <v/>
      </c>
      <c r="D22" t="str">
        <f>申込一覧表!AE26</f>
        <v/>
      </c>
      <c r="E22">
        <v>0</v>
      </c>
      <c r="F22">
        <v>0</v>
      </c>
      <c r="G22" t="str">
        <f>申込一覧表!AX26</f>
        <v>999:99.99</v>
      </c>
    </row>
    <row r="23" spans="1:7">
      <c r="A23" t="str">
        <f>IF(申込一覧表!I27="","",申込一覧表!AB27)</f>
        <v/>
      </c>
      <c r="B23" t="str">
        <f>申込一覧表!AO27</f>
        <v/>
      </c>
      <c r="C23" t="str">
        <f>申込一覧表!AS27</f>
        <v/>
      </c>
      <c r="D23" t="str">
        <f>申込一覧表!AE27</f>
        <v/>
      </c>
      <c r="E23">
        <v>0</v>
      </c>
      <c r="F23">
        <v>0</v>
      </c>
      <c r="G23" t="str">
        <f>申込一覧表!AX27</f>
        <v>999:99.99</v>
      </c>
    </row>
    <row r="24" spans="1:7">
      <c r="A24" t="str">
        <f>IF(申込一覧表!I28="","",申込一覧表!AB28)</f>
        <v/>
      </c>
      <c r="B24" t="str">
        <f>申込一覧表!AO28</f>
        <v/>
      </c>
      <c r="C24" t="str">
        <f>申込一覧表!AS28</f>
        <v/>
      </c>
      <c r="D24" t="str">
        <f>申込一覧表!AE28</f>
        <v/>
      </c>
      <c r="E24">
        <v>0</v>
      </c>
      <c r="F24">
        <v>0</v>
      </c>
      <c r="G24" t="str">
        <f>申込一覧表!AX28</f>
        <v>999:99.99</v>
      </c>
    </row>
    <row r="25" spans="1:7">
      <c r="A25" t="str">
        <f>IF(申込一覧表!I29="","",申込一覧表!AB29)</f>
        <v/>
      </c>
      <c r="B25" t="str">
        <f>申込一覧表!AO29</f>
        <v/>
      </c>
      <c r="C25" t="str">
        <f>申込一覧表!AS29</f>
        <v/>
      </c>
      <c r="D25" t="str">
        <f>申込一覧表!AE29</f>
        <v/>
      </c>
      <c r="E25">
        <v>0</v>
      </c>
      <c r="F25">
        <v>0</v>
      </c>
      <c r="G25" t="str">
        <f>申込一覧表!AX29</f>
        <v>999:99.99</v>
      </c>
    </row>
    <row r="26" spans="1:7">
      <c r="A26" t="str">
        <f>IF(申込一覧表!I30="","",申込一覧表!AB30)</f>
        <v/>
      </c>
      <c r="B26" t="str">
        <f>申込一覧表!AO30</f>
        <v/>
      </c>
      <c r="C26" t="str">
        <f>申込一覧表!AS30</f>
        <v/>
      </c>
      <c r="D26" t="str">
        <f>申込一覧表!AE30</f>
        <v/>
      </c>
      <c r="E26">
        <v>0</v>
      </c>
      <c r="F26">
        <v>0</v>
      </c>
      <c r="G26" t="str">
        <f>申込一覧表!AX30</f>
        <v>999:99.99</v>
      </c>
    </row>
    <row r="27" spans="1:7">
      <c r="A27" t="str">
        <f>IF(申込一覧表!I31="","",申込一覧表!AB31)</f>
        <v/>
      </c>
      <c r="B27" t="str">
        <f>申込一覧表!AO31</f>
        <v/>
      </c>
      <c r="C27" t="str">
        <f>申込一覧表!AS31</f>
        <v/>
      </c>
      <c r="D27" t="str">
        <f>申込一覧表!AE31</f>
        <v/>
      </c>
      <c r="E27">
        <v>0</v>
      </c>
      <c r="F27">
        <v>0</v>
      </c>
      <c r="G27" t="str">
        <f>申込一覧表!AX31</f>
        <v>999:99.99</v>
      </c>
    </row>
    <row r="28" spans="1:7">
      <c r="A28" t="str">
        <f>IF(申込一覧表!I32="","",申込一覧表!AB32)</f>
        <v/>
      </c>
      <c r="B28" t="str">
        <f>申込一覧表!AO32</f>
        <v/>
      </c>
      <c r="C28" t="str">
        <f>申込一覧表!AS32</f>
        <v/>
      </c>
      <c r="D28" t="str">
        <f>申込一覧表!AE32</f>
        <v/>
      </c>
      <c r="E28">
        <v>0</v>
      </c>
      <c r="F28">
        <v>0</v>
      </c>
      <c r="G28" t="str">
        <f>申込一覧表!AX32</f>
        <v>999:99.99</v>
      </c>
    </row>
    <row r="29" spans="1:7">
      <c r="A29" t="str">
        <f>IF(申込一覧表!I33="","",申込一覧表!AB33)</f>
        <v/>
      </c>
      <c r="B29" t="str">
        <f>申込一覧表!AO33</f>
        <v/>
      </c>
      <c r="C29" t="str">
        <f>申込一覧表!AS33</f>
        <v/>
      </c>
      <c r="D29" t="str">
        <f>申込一覧表!AE33</f>
        <v/>
      </c>
      <c r="E29">
        <v>0</v>
      </c>
      <c r="F29">
        <v>0</v>
      </c>
      <c r="G29" t="str">
        <f>申込一覧表!AX33</f>
        <v>999:99.99</v>
      </c>
    </row>
    <row r="30" spans="1:7">
      <c r="A30" t="str">
        <f>IF(申込一覧表!I34="","",申込一覧表!AB34)</f>
        <v/>
      </c>
      <c r="B30" t="str">
        <f>申込一覧表!AO34</f>
        <v/>
      </c>
      <c r="C30" t="str">
        <f>申込一覧表!AS34</f>
        <v/>
      </c>
      <c r="D30" t="str">
        <f>申込一覧表!AE34</f>
        <v/>
      </c>
      <c r="E30">
        <v>0</v>
      </c>
      <c r="F30">
        <v>0</v>
      </c>
      <c r="G30" t="str">
        <f>申込一覧表!AX34</f>
        <v>999:99.99</v>
      </c>
    </row>
    <row r="31" spans="1:7">
      <c r="A31" t="str">
        <f>IF(申込一覧表!I35="","",申込一覧表!AB35)</f>
        <v/>
      </c>
      <c r="B31" t="str">
        <f>申込一覧表!AO35</f>
        <v/>
      </c>
      <c r="C31" t="str">
        <f>申込一覧表!AS35</f>
        <v/>
      </c>
      <c r="D31" t="str">
        <f>申込一覧表!AE35</f>
        <v/>
      </c>
      <c r="E31">
        <v>0</v>
      </c>
      <c r="F31">
        <v>0</v>
      </c>
      <c r="G31" t="str">
        <f>申込一覧表!AX35</f>
        <v>999:99.99</v>
      </c>
    </row>
    <row r="32" spans="1:7">
      <c r="A32" t="str">
        <f>IF(申込一覧表!I36="","",申込一覧表!AB36)</f>
        <v/>
      </c>
      <c r="B32" t="str">
        <f>申込一覧表!AO36</f>
        <v/>
      </c>
      <c r="C32" t="str">
        <f>申込一覧表!AS36</f>
        <v/>
      </c>
      <c r="D32" t="str">
        <f>申込一覧表!AE36</f>
        <v/>
      </c>
      <c r="E32">
        <v>0</v>
      </c>
      <c r="F32">
        <v>0</v>
      </c>
      <c r="G32" t="str">
        <f>申込一覧表!AX36</f>
        <v>999:99.99</v>
      </c>
    </row>
    <row r="33" spans="1:7">
      <c r="A33" t="str">
        <f>IF(申込一覧表!I37="","",申込一覧表!AB37)</f>
        <v/>
      </c>
      <c r="B33" t="str">
        <f>申込一覧表!AO37</f>
        <v/>
      </c>
      <c r="C33" t="str">
        <f>申込一覧表!AS37</f>
        <v/>
      </c>
      <c r="D33" t="str">
        <f>申込一覧表!AE37</f>
        <v/>
      </c>
      <c r="E33">
        <v>0</v>
      </c>
      <c r="F33">
        <v>0</v>
      </c>
      <c r="G33" t="str">
        <f>申込一覧表!AX37</f>
        <v>999:99.99</v>
      </c>
    </row>
    <row r="34" spans="1:7">
      <c r="A34" t="str">
        <f>IF(申込一覧表!I38="","",申込一覧表!AB38)</f>
        <v/>
      </c>
      <c r="B34" t="str">
        <f>申込一覧表!AO38</f>
        <v/>
      </c>
      <c r="C34" t="str">
        <f>申込一覧表!AS38</f>
        <v/>
      </c>
      <c r="D34" t="str">
        <f>申込一覧表!AE38</f>
        <v/>
      </c>
      <c r="E34">
        <v>0</v>
      </c>
      <c r="F34">
        <v>0</v>
      </c>
      <c r="G34" t="str">
        <f>申込一覧表!AX38</f>
        <v>999:99.99</v>
      </c>
    </row>
    <row r="35" spans="1:7">
      <c r="A35" t="str">
        <f>IF(申込一覧表!I39="","",申込一覧表!AB39)</f>
        <v/>
      </c>
      <c r="B35" t="str">
        <f>申込一覧表!AO39</f>
        <v/>
      </c>
      <c r="C35" t="str">
        <f>申込一覧表!AS39</f>
        <v/>
      </c>
      <c r="D35" t="str">
        <f>申込一覧表!AE39</f>
        <v/>
      </c>
      <c r="E35">
        <v>0</v>
      </c>
      <c r="F35">
        <v>0</v>
      </c>
      <c r="G35" t="str">
        <f>申込一覧表!AX39</f>
        <v>999:99.99</v>
      </c>
    </row>
    <row r="36" spans="1:7">
      <c r="A36" t="str">
        <f>IF(申込一覧表!I40="","",申込一覧表!AB40)</f>
        <v/>
      </c>
      <c r="B36" t="str">
        <f>申込一覧表!AO40</f>
        <v/>
      </c>
      <c r="C36" t="str">
        <f>申込一覧表!AS40</f>
        <v/>
      </c>
      <c r="D36" t="str">
        <f>申込一覧表!AE40</f>
        <v/>
      </c>
      <c r="E36">
        <v>0</v>
      </c>
      <c r="F36">
        <v>0</v>
      </c>
      <c r="G36" t="str">
        <f>申込一覧表!AX40</f>
        <v>999:99.99</v>
      </c>
    </row>
    <row r="37" spans="1:7">
      <c r="A37" t="str">
        <f>IF(申込一覧表!I41="","",申込一覧表!AB41)</f>
        <v/>
      </c>
      <c r="B37" t="str">
        <f>申込一覧表!AO41</f>
        <v/>
      </c>
      <c r="C37" t="str">
        <f>申込一覧表!AS41</f>
        <v/>
      </c>
      <c r="D37" t="str">
        <f>申込一覧表!AE41</f>
        <v/>
      </c>
      <c r="E37">
        <v>0</v>
      </c>
      <c r="F37">
        <v>0</v>
      </c>
      <c r="G37" t="str">
        <f>申込一覧表!AX41</f>
        <v>999:99.99</v>
      </c>
    </row>
    <row r="38" spans="1:7">
      <c r="A38" t="str">
        <f>IF(申込一覧表!I42="","",申込一覧表!AB42)</f>
        <v/>
      </c>
      <c r="B38" t="str">
        <f>申込一覧表!AO42</f>
        <v/>
      </c>
      <c r="C38" t="str">
        <f>申込一覧表!AS42</f>
        <v/>
      </c>
      <c r="D38" t="str">
        <f>申込一覧表!AE42</f>
        <v/>
      </c>
      <c r="E38">
        <v>0</v>
      </c>
      <c r="F38">
        <v>0</v>
      </c>
      <c r="G38" t="str">
        <f>申込一覧表!AX42</f>
        <v>999:99.99</v>
      </c>
    </row>
    <row r="39" spans="1:7">
      <c r="A39" t="str">
        <f>IF(申込一覧表!I43="","",申込一覧表!AB43)</f>
        <v/>
      </c>
      <c r="B39" t="str">
        <f>申込一覧表!AO43</f>
        <v/>
      </c>
      <c r="C39" t="str">
        <f>申込一覧表!AS43</f>
        <v/>
      </c>
      <c r="D39" t="str">
        <f>申込一覧表!AE43</f>
        <v/>
      </c>
      <c r="E39">
        <v>0</v>
      </c>
      <c r="F39">
        <v>0</v>
      </c>
      <c r="G39" t="str">
        <f>申込一覧表!AX43</f>
        <v>999:99.99</v>
      </c>
    </row>
    <row r="40" spans="1:7">
      <c r="A40" t="str">
        <f>IF(申込一覧表!I44="","",申込一覧表!AB44)</f>
        <v/>
      </c>
      <c r="B40" t="str">
        <f>申込一覧表!AO44</f>
        <v/>
      </c>
      <c r="C40" t="str">
        <f>申込一覧表!AS44</f>
        <v/>
      </c>
      <c r="D40" t="str">
        <f>申込一覧表!AE44</f>
        <v/>
      </c>
      <c r="E40">
        <v>0</v>
      </c>
      <c r="F40">
        <v>0</v>
      </c>
      <c r="G40" t="str">
        <f>申込一覧表!AX44</f>
        <v>999:99.99</v>
      </c>
    </row>
    <row r="41" spans="1:7">
      <c r="A41" t="str">
        <f>IF(申込一覧表!I45="","",申込一覧表!AB45)</f>
        <v/>
      </c>
      <c r="B41" t="str">
        <f>申込一覧表!AO45</f>
        <v/>
      </c>
      <c r="C41" t="str">
        <f>申込一覧表!AS45</f>
        <v/>
      </c>
      <c r="D41" t="str">
        <f>申込一覧表!AE45</f>
        <v/>
      </c>
      <c r="E41">
        <v>0</v>
      </c>
      <c r="F41">
        <v>0</v>
      </c>
      <c r="G41" t="str">
        <f>申込一覧表!AX45</f>
        <v>999:99.99</v>
      </c>
    </row>
    <row r="42" spans="1:7">
      <c r="A42" t="str">
        <f>IF(申込一覧表!I46="","",申込一覧表!AB46)</f>
        <v/>
      </c>
      <c r="B42" t="str">
        <f>申込一覧表!AO46</f>
        <v/>
      </c>
      <c r="C42" t="str">
        <f>申込一覧表!AS46</f>
        <v/>
      </c>
      <c r="D42" t="str">
        <f>申込一覧表!AE46</f>
        <v/>
      </c>
      <c r="E42">
        <v>0</v>
      </c>
      <c r="F42">
        <v>0</v>
      </c>
      <c r="G42" t="str">
        <f>申込一覧表!AX46</f>
        <v>999:99.99</v>
      </c>
    </row>
    <row r="43" spans="1:7">
      <c r="A43" t="str">
        <f>IF(申込一覧表!I47="","",申込一覧表!AB47)</f>
        <v/>
      </c>
      <c r="B43" t="str">
        <f>申込一覧表!AO47</f>
        <v/>
      </c>
      <c r="C43" t="str">
        <f>申込一覧表!AS47</f>
        <v/>
      </c>
      <c r="D43" t="str">
        <f>申込一覧表!AE47</f>
        <v/>
      </c>
      <c r="E43">
        <v>0</v>
      </c>
      <c r="F43">
        <v>0</v>
      </c>
      <c r="G43" t="str">
        <f>申込一覧表!AX47</f>
        <v>999:99.99</v>
      </c>
    </row>
    <row r="44" spans="1:7">
      <c r="A44" t="str">
        <f>IF(申込一覧表!I48="","",申込一覧表!AB48)</f>
        <v/>
      </c>
      <c r="B44" t="str">
        <f>申込一覧表!AO48</f>
        <v/>
      </c>
      <c r="C44" t="str">
        <f>申込一覧表!AS48</f>
        <v/>
      </c>
      <c r="D44" t="str">
        <f>申込一覧表!AE48</f>
        <v/>
      </c>
      <c r="E44">
        <v>0</v>
      </c>
      <c r="F44">
        <v>0</v>
      </c>
      <c r="G44" t="str">
        <f>申込一覧表!AX48</f>
        <v>999:99.99</v>
      </c>
    </row>
    <row r="45" spans="1:7">
      <c r="A45" t="str">
        <f>IF(申込一覧表!I49="","",申込一覧表!AB49)</f>
        <v/>
      </c>
      <c r="B45" t="str">
        <f>申込一覧表!AO49</f>
        <v/>
      </c>
      <c r="C45" t="str">
        <f>申込一覧表!AS49</f>
        <v/>
      </c>
      <c r="D45" t="str">
        <f>申込一覧表!AE49</f>
        <v/>
      </c>
      <c r="E45">
        <v>0</v>
      </c>
      <c r="F45">
        <v>0</v>
      </c>
      <c r="G45" t="str">
        <f>申込一覧表!AX49</f>
        <v>999:99.99</v>
      </c>
    </row>
    <row r="46" spans="1:7">
      <c r="A46" t="str">
        <f>IF(申込一覧表!I50="","",申込一覧表!AB50)</f>
        <v/>
      </c>
      <c r="B46" t="str">
        <f>申込一覧表!AO50</f>
        <v/>
      </c>
      <c r="C46" t="str">
        <f>申込一覧表!AS50</f>
        <v/>
      </c>
      <c r="D46" t="str">
        <f>申込一覧表!AE50</f>
        <v/>
      </c>
      <c r="E46">
        <v>0</v>
      </c>
      <c r="F46">
        <v>0</v>
      </c>
      <c r="G46" t="str">
        <f>申込一覧表!AX50</f>
        <v>999:99.99</v>
      </c>
    </row>
    <row r="47" spans="1:7">
      <c r="A47" t="str">
        <f>IF(申込一覧表!I51="","",申込一覧表!AB51)</f>
        <v/>
      </c>
      <c r="B47" t="str">
        <f>申込一覧表!AO51</f>
        <v/>
      </c>
      <c r="C47" t="str">
        <f>申込一覧表!AS51</f>
        <v/>
      </c>
      <c r="D47" t="str">
        <f>申込一覧表!AE51</f>
        <v/>
      </c>
      <c r="E47">
        <v>0</v>
      </c>
      <c r="F47">
        <v>0</v>
      </c>
      <c r="G47" t="str">
        <f>申込一覧表!AX51</f>
        <v>999:99.99</v>
      </c>
    </row>
    <row r="48" spans="1:7">
      <c r="A48" t="str">
        <f>IF(申込一覧表!I52="","",申込一覧表!AB52)</f>
        <v/>
      </c>
      <c r="B48" t="str">
        <f>申込一覧表!AO52</f>
        <v/>
      </c>
      <c r="C48" t="str">
        <f>申込一覧表!AS52</f>
        <v/>
      </c>
      <c r="D48" t="str">
        <f>申込一覧表!AE52</f>
        <v/>
      </c>
      <c r="E48">
        <v>0</v>
      </c>
      <c r="F48">
        <v>0</v>
      </c>
      <c r="G48" t="str">
        <f>申込一覧表!AX52</f>
        <v>999:99.99</v>
      </c>
    </row>
    <row r="49" spans="1:7">
      <c r="A49" t="str">
        <f>IF(申込一覧表!I53="","",申込一覧表!AB53)</f>
        <v/>
      </c>
      <c r="B49" t="str">
        <f>申込一覧表!AO53</f>
        <v/>
      </c>
      <c r="C49" t="str">
        <f>申込一覧表!AS53</f>
        <v/>
      </c>
      <c r="D49" t="str">
        <f>申込一覧表!AE53</f>
        <v/>
      </c>
      <c r="E49">
        <v>0</v>
      </c>
      <c r="F49">
        <v>0</v>
      </c>
      <c r="G49" t="str">
        <f>申込一覧表!AX53</f>
        <v>999:99.99</v>
      </c>
    </row>
    <row r="50" spans="1:7">
      <c r="A50" t="str">
        <f>IF(申込一覧表!I54="","",申込一覧表!AB54)</f>
        <v/>
      </c>
      <c r="B50" t="str">
        <f>申込一覧表!AO54</f>
        <v/>
      </c>
      <c r="C50" t="str">
        <f>申込一覧表!AS54</f>
        <v/>
      </c>
      <c r="D50" t="str">
        <f>申込一覧表!AE54</f>
        <v/>
      </c>
      <c r="E50">
        <v>0</v>
      </c>
      <c r="F50">
        <v>0</v>
      </c>
      <c r="G50" t="str">
        <f>申込一覧表!AX54</f>
        <v>999:99.99</v>
      </c>
    </row>
    <row r="51" spans="1:7">
      <c r="A51" t="str">
        <f>IF(申込一覧表!I55="","",申込一覧表!AB55)</f>
        <v/>
      </c>
      <c r="B51" t="str">
        <f>申込一覧表!AO55</f>
        <v/>
      </c>
      <c r="C51" t="str">
        <f>申込一覧表!AS55</f>
        <v/>
      </c>
      <c r="D51" t="str">
        <f>申込一覧表!AE55</f>
        <v/>
      </c>
      <c r="E51">
        <v>0</v>
      </c>
      <c r="F51">
        <v>0</v>
      </c>
      <c r="G51" t="str">
        <f>申込一覧表!AX55</f>
        <v>999:99.99</v>
      </c>
    </row>
    <row r="52" spans="1:7">
      <c r="A52" t="str">
        <f>IF(申込一覧表!I56="","",申込一覧表!AB56)</f>
        <v/>
      </c>
      <c r="B52" t="str">
        <f>申込一覧表!AO56</f>
        <v/>
      </c>
      <c r="C52" t="str">
        <f>申込一覧表!AS56</f>
        <v/>
      </c>
      <c r="D52" t="str">
        <f>申込一覧表!AE56</f>
        <v/>
      </c>
      <c r="E52">
        <v>0</v>
      </c>
      <c r="F52">
        <v>0</v>
      </c>
      <c r="G52" t="str">
        <f>申込一覧表!AX56</f>
        <v>999:99.99</v>
      </c>
    </row>
    <row r="53" spans="1:7">
      <c r="A53" t="str">
        <f>IF(申込一覧表!I57="","",申込一覧表!AB57)</f>
        <v/>
      </c>
      <c r="B53" t="str">
        <f>申込一覧表!AO57</f>
        <v/>
      </c>
      <c r="C53" t="str">
        <f>申込一覧表!AS57</f>
        <v/>
      </c>
      <c r="D53" t="str">
        <f>申込一覧表!AE57</f>
        <v/>
      </c>
      <c r="E53">
        <v>0</v>
      </c>
      <c r="F53">
        <v>0</v>
      </c>
      <c r="G53" t="str">
        <f>申込一覧表!AX57</f>
        <v>999:99.99</v>
      </c>
    </row>
    <row r="54" spans="1:7">
      <c r="A54" t="str">
        <f>IF(申込一覧表!I58="","",申込一覧表!AB58)</f>
        <v/>
      </c>
      <c r="B54" t="str">
        <f>申込一覧表!AO58</f>
        <v/>
      </c>
      <c r="C54" t="str">
        <f>申込一覧表!AS58</f>
        <v/>
      </c>
      <c r="D54" t="str">
        <f>申込一覧表!AE58</f>
        <v/>
      </c>
      <c r="E54">
        <v>0</v>
      </c>
      <c r="F54">
        <v>0</v>
      </c>
      <c r="G54" t="str">
        <f>申込一覧表!AX58</f>
        <v>999:99.99</v>
      </c>
    </row>
    <row r="55" spans="1:7">
      <c r="A55" t="str">
        <f>IF(申込一覧表!I59="","",申込一覧表!AB59)</f>
        <v/>
      </c>
      <c r="B55" t="str">
        <f>申込一覧表!AO59</f>
        <v/>
      </c>
      <c r="C55" t="str">
        <f>申込一覧表!AS59</f>
        <v/>
      </c>
      <c r="D55" t="str">
        <f>申込一覧表!AE59</f>
        <v/>
      </c>
      <c r="E55">
        <v>0</v>
      </c>
      <c r="F55">
        <v>0</v>
      </c>
      <c r="G55" t="str">
        <f>申込一覧表!AX59</f>
        <v>999:99.99</v>
      </c>
    </row>
    <row r="56" spans="1:7">
      <c r="A56" t="str">
        <f>IF(申込一覧表!I60="","",申込一覧表!AB60)</f>
        <v/>
      </c>
      <c r="B56" t="str">
        <f>申込一覧表!AO60</f>
        <v/>
      </c>
      <c r="C56" t="str">
        <f>申込一覧表!AS60</f>
        <v/>
      </c>
      <c r="D56" t="str">
        <f>申込一覧表!AE60</f>
        <v/>
      </c>
      <c r="E56">
        <v>0</v>
      </c>
      <c r="F56">
        <v>0</v>
      </c>
      <c r="G56" t="str">
        <f>申込一覧表!AX60</f>
        <v>999:99.99</v>
      </c>
    </row>
    <row r="57" spans="1:7">
      <c r="A57" t="str">
        <f>IF(申込一覧表!I61="","",申込一覧表!AB61)</f>
        <v/>
      </c>
      <c r="B57" t="str">
        <f>申込一覧表!AO61</f>
        <v/>
      </c>
      <c r="C57" t="str">
        <f>申込一覧表!AS61</f>
        <v/>
      </c>
      <c r="D57" t="str">
        <f>申込一覧表!AE61</f>
        <v/>
      </c>
      <c r="E57">
        <v>0</v>
      </c>
      <c r="F57">
        <v>0</v>
      </c>
      <c r="G57" t="str">
        <f>申込一覧表!AX61</f>
        <v>999:99.99</v>
      </c>
    </row>
    <row r="58" spans="1:7">
      <c r="A58" t="str">
        <f>IF(申込一覧表!I62="","",申込一覧表!AB62)</f>
        <v/>
      </c>
      <c r="B58" t="str">
        <f>申込一覧表!AO62</f>
        <v/>
      </c>
      <c r="C58" t="str">
        <f>申込一覧表!AS62</f>
        <v/>
      </c>
      <c r="D58" t="str">
        <f>申込一覧表!AE62</f>
        <v/>
      </c>
      <c r="E58">
        <v>0</v>
      </c>
      <c r="F58">
        <v>0</v>
      </c>
      <c r="G58" t="str">
        <f>申込一覧表!AX62</f>
        <v>999:99.99</v>
      </c>
    </row>
    <row r="59" spans="1:7">
      <c r="A59" t="str">
        <f>IF(申込一覧表!I63="","",申込一覧表!AB63)</f>
        <v/>
      </c>
      <c r="B59" t="str">
        <f>申込一覧表!AO63</f>
        <v/>
      </c>
      <c r="C59" t="str">
        <f>申込一覧表!AS63</f>
        <v/>
      </c>
      <c r="D59" t="str">
        <f>申込一覧表!AE63</f>
        <v/>
      </c>
      <c r="E59">
        <v>0</v>
      </c>
      <c r="F59">
        <v>0</v>
      </c>
      <c r="G59" t="str">
        <f>申込一覧表!AX63</f>
        <v>999:99.99</v>
      </c>
    </row>
    <row r="60" spans="1:7">
      <c r="A60" t="str">
        <f>IF(申込一覧表!I64="","",申込一覧表!AB64)</f>
        <v/>
      </c>
      <c r="B60" t="str">
        <f>申込一覧表!AO64</f>
        <v/>
      </c>
      <c r="C60" t="str">
        <f>申込一覧表!AS64</f>
        <v/>
      </c>
      <c r="D60" t="str">
        <f>申込一覧表!AE64</f>
        <v/>
      </c>
      <c r="E60">
        <v>0</v>
      </c>
      <c r="F60">
        <v>0</v>
      </c>
      <c r="G60" t="str">
        <f>申込一覧表!AX64</f>
        <v>999:99.99</v>
      </c>
    </row>
    <row r="61" spans="1:7">
      <c r="A61" t="str">
        <f>IF(申込一覧表!I65="","",申込一覧表!AB65)</f>
        <v/>
      </c>
      <c r="B61" t="str">
        <f>申込一覧表!AO65</f>
        <v/>
      </c>
      <c r="C61" t="str">
        <f>申込一覧表!AS65</f>
        <v/>
      </c>
      <c r="D61" t="str">
        <f>申込一覧表!AE65</f>
        <v/>
      </c>
      <c r="E61">
        <v>0</v>
      </c>
      <c r="F61">
        <v>0</v>
      </c>
      <c r="G61" t="str">
        <f>申込一覧表!AX65</f>
        <v>999:99.99</v>
      </c>
    </row>
    <row r="62" spans="1:7">
      <c r="A62" t="str">
        <f>IF(申込一覧表!I66="","",申込一覧表!AB66)</f>
        <v/>
      </c>
      <c r="B62" t="str">
        <f>申込一覧表!AO66</f>
        <v/>
      </c>
      <c r="C62" t="str">
        <f>申込一覧表!AS66</f>
        <v/>
      </c>
      <c r="D62" t="str">
        <f>申込一覧表!AE66</f>
        <v/>
      </c>
      <c r="E62">
        <v>0</v>
      </c>
      <c r="F62">
        <v>0</v>
      </c>
      <c r="G62" t="str">
        <f>申込一覧表!AX66</f>
        <v>999:99.99</v>
      </c>
    </row>
    <row r="63" spans="1:7">
      <c r="A63" t="str">
        <f>IF(申込一覧表!I67="","",申込一覧表!AB67)</f>
        <v/>
      </c>
      <c r="B63" t="str">
        <f>申込一覧表!AO67</f>
        <v/>
      </c>
      <c r="C63" t="str">
        <f>申込一覧表!AS67</f>
        <v/>
      </c>
      <c r="D63" t="str">
        <f>申込一覧表!AE67</f>
        <v/>
      </c>
      <c r="E63">
        <v>0</v>
      </c>
      <c r="F63">
        <v>0</v>
      </c>
      <c r="G63" t="str">
        <f>申込一覧表!AX67</f>
        <v>999:99.99</v>
      </c>
    </row>
    <row r="64" spans="1:7">
      <c r="A64" t="str">
        <f>IF(申込一覧表!I68="","",申込一覧表!AB68)</f>
        <v/>
      </c>
      <c r="B64" t="str">
        <f>申込一覧表!AO68</f>
        <v/>
      </c>
      <c r="C64" t="str">
        <f>申込一覧表!AS68</f>
        <v/>
      </c>
      <c r="D64" t="str">
        <f>申込一覧表!AE68</f>
        <v/>
      </c>
      <c r="E64">
        <v>0</v>
      </c>
      <c r="F64">
        <v>0</v>
      </c>
      <c r="G64" t="str">
        <f>申込一覧表!AX68</f>
        <v>999:99.99</v>
      </c>
    </row>
    <row r="65" spans="1:7">
      <c r="A65" t="str">
        <f>IF(申込一覧表!I69="","",申込一覧表!AB69)</f>
        <v/>
      </c>
      <c r="B65" t="str">
        <f>申込一覧表!AO69</f>
        <v/>
      </c>
      <c r="C65" t="str">
        <f>申込一覧表!AS69</f>
        <v/>
      </c>
      <c r="D65" t="str">
        <f>申込一覧表!AE69</f>
        <v/>
      </c>
      <c r="E65">
        <v>0</v>
      </c>
      <c r="F65">
        <v>0</v>
      </c>
      <c r="G65" t="str">
        <f>申込一覧表!AX69</f>
        <v>999:99.99</v>
      </c>
    </row>
    <row r="66" spans="1:7">
      <c r="A66" t="str">
        <f>IF(申込一覧表!I70="","",申込一覧表!AB70)</f>
        <v/>
      </c>
      <c r="B66" t="str">
        <f>申込一覧表!AO70</f>
        <v/>
      </c>
      <c r="C66" t="str">
        <f>申込一覧表!AS70</f>
        <v/>
      </c>
      <c r="D66" t="str">
        <f>申込一覧表!AE70</f>
        <v/>
      </c>
      <c r="E66">
        <v>0</v>
      </c>
      <c r="F66">
        <v>0</v>
      </c>
      <c r="G66" t="str">
        <f>申込一覧表!AX70</f>
        <v>999:99.99</v>
      </c>
    </row>
    <row r="67" spans="1:7">
      <c r="A67" t="str">
        <f>IF(申込一覧表!I71="","",申込一覧表!AB71)</f>
        <v/>
      </c>
      <c r="B67" t="str">
        <f>申込一覧表!AO71</f>
        <v/>
      </c>
      <c r="C67" t="str">
        <f>申込一覧表!AS71</f>
        <v/>
      </c>
      <c r="D67" t="str">
        <f>申込一覧表!AE71</f>
        <v/>
      </c>
      <c r="E67">
        <v>0</v>
      </c>
      <c r="F67">
        <v>0</v>
      </c>
      <c r="G67" t="str">
        <f>申込一覧表!AX71</f>
        <v>999:99.99</v>
      </c>
    </row>
    <row r="68" spans="1:7" ht="15" customHeight="1">
      <c r="A68" t="str">
        <f>IF(申込一覧表!I72="","",申込一覧表!AB72)</f>
        <v/>
      </c>
      <c r="B68" t="str">
        <f>申込一覧表!AO72</f>
        <v/>
      </c>
      <c r="C68" t="str">
        <f>申込一覧表!AS72</f>
        <v/>
      </c>
      <c r="D68" t="str">
        <f>申込一覧表!AE72</f>
        <v/>
      </c>
      <c r="E68">
        <v>0</v>
      </c>
      <c r="F68">
        <v>0</v>
      </c>
      <c r="G68" t="str">
        <f>申込一覧表!AX72</f>
        <v>999:99.99</v>
      </c>
    </row>
    <row r="69" spans="1:7" ht="15" customHeight="1">
      <c r="A69" t="str">
        <f>IF(申込一覧表!I73="","",申込一覧表!AB73)</f>
        <v/>
      </c>
      <c r="B69" t="str">
        <f>申込一覧表!AO73</f>
        <v/>
      </c>
      <c r="C69" t="str">
        <f>申込一覧表!AS73</f>
        <v/>
      </c>
      <c r="D69" t="str">
        <f>申込一覧表!AE73</f>
        <v/>
      </c>
      <c r="E69">
        <v>0</v>
      </c>
      <c r="F69">
        <v>0</v>
      </c>
      <c r="G69" t="str">
        <f>申込一覧表!AX73</f>
        <v>999:99.99</v>
      </c>
    </row>
    <row r="70" spans="1:7" ht="15" customHeight="1">
      <c r="A70" t="str">
        <f>IF(申込一覧表!I74="","",申込一覧表!AB74)</f>
        <v/>
      </c>
      <c r="B70" t="str">
        <f>申込一覧表!AO74</f>
        <v/>
      </c>
      <c r="C70" t="str">
        <f>申込一覧表!AS74</f>
        <v/>
      </c>
      <c r="D70" t="str">
        <f>申込一覧表!AE74</f>
        <v/>
      </c>
      <c r="E70">
        <v>0</v>
      </c>
      <c r="F70">
        <v>0</v>
      </c>
      <c r="G70" t="str">
        <f>申込一覧表!AX74</f>
        <v>999:99.99</v>
      </c>
    </row>
    <row r="71" spans="1:7" ht="15" customHeight="1">
      <c r="A71" s="47" t="str">
        <f>IF(申込一覧表!I75="","",申込一覧表!AB75)</f>
        <v/>
      </c>
      <c r="B71" s="47" t="str">
        <f>申込一覧表!AO75</f>
        <v/>
      </c>
      <c r="C71" s="47" t="str">
        <f>申込一覧表!AS75</f>
        <v/>
      </c>
      <c r="D71" s="47" t="str">
        <f>申込一覧表!AE75</f>
        <v/>
      </c>
      <c r="E71" s="47">
        <v>0</v>
      </c>
      <c r="F71" s="47">
        <v>0</v>
      </c>
      <c r="G71" s="47" t="str">
        <f>申込一覧表!AX75</f>
        <v>999:99.99</v>
      </c>
    </row>
    <row r="73" spans="1:7">
      <c r="A73" s="47"/>
      <c r="B73" s="47"/>
      <c r="C73" s="47"/>
      <c r="D73" s="47"/>
      <c r="E73" s="47"/>
      <c r="F73" s="47"/>
      <c r="G73" s="47"/>
    </row>
    <row r="74" spans="1:7">
      <c r="A74" t="str">
        <f>IF(申込一覧表!I78="","",申込一覧表!AB78)</f>
        <v/>
      </c>
      <c r="B74" s="51" t="str">
        <f>申込一覧表!AO78</f>
        <v/>
      </c>
      <c r="C74" s="51" t="str">
        <f>申込一覧表!AS78</f>
        <v/>
      </c>
      <c r="D74" s="51" t="str">
        <f>申込一覧表!AE78</f>
        <v/>
      </c>
      <c r="E74">
        <v>0</v>
      </c>
      <c r="F74">
        <v>5</v>
      </c>
      <c r="G74" s="51" t="str">
        <f>申込一覧表!AX78</f>
        <v>999:99.99</v>
      </c>
    </row>
    <row r="75" spans="1:7">
      <c r="A75" t="str">
        <f>IF(申込一覧表!I79="","",申込一覧表!AB79)</f>
        <v/>
      </c>
      <c r="B75" t="str">
        <f>申込一覧表!AO79</f>
        <v/>
      </c>
      <c r="C75" t="str">
        <f>申込一覧表!AS79</f>
        <v/>
      </c>
      <c r="D75" t="str">
        <f>申込一覧表!AE79</f>
        <v/>
      </c>
      <c r="E75">
        <v>0</v>
      </c>
      <c r="F75">
        <v>5</v>
      </c>
      <c r="G75" t="str">
        <f>申込一覧表!AX79</f>
        <v>999:99.99</v>
      </c>
    </row>
    <row r="76" spans="1:7">
      <c r="A76" t="str">
        <f>IF(申込一覧表!I80="","",申込一覧表!AB80)</f>
        <v/>
      </c>
      <c r="B76" t="str">
        <f>申込一覧表!AO80</f>
        <v/>
      </c>
      <c r="C76" t="str">
        <f>申込一覧表!AS80</f>
        <v/>
      </c>
      <c r="D76" t="str">
        <f>申込一覧表!AE80</f>
        <v/>
      </c>
      <c r="E76">
        <v>0</v>
      </c>
      <c r="F76">
        <v>5</v>
      </c>
      <c r="G76" t="str">
        <f>申込一覧表!AX80</f>
        <v>999:99.99</v>
      </c>
    </row>
    <row r="77" spans="1:7">
      <c r="A77" t="str">
        <f>IF(申込一覧表!I81="","",申込一覧表!AB81)</f>
        <v/>
      </c>
      <c r="B77" t="str">
        <f>申込一覧表!AO81</f>
        <v/>
      </c>
      <c r="C77" t="str">
        <f>申込一覧表!AS81</f>
        <v/>
      </c>
      <c r="D77" t="str">
        <f>申込一覧表!AE81</f>
        <v/>
      </c>
      <c r="E77">
        <v>0</v>
      </c>
      <c r="F77">
        <v>5</v>
      </c>
      <c r="G77" t="str">
        <f>申込一覧表!AX81</f>
        <v>999:99.99</v>
      </c>
    </row>
    <row r="78" spans="1:7">
      <c r="A78" t="str">
        <f>IF(申込一覧表!I82="","",申込一覧表!AB82)</f>
        <v/>
      </c>
      <c r="B78" t="str">
        <f>申込一覧表!AO82</f>
        <v/>
      </c>
      <c r="C78" t="str">
        <f>申込一覧表!AS82</f>
        <v/>
      </c>
      <c r="D78" t="str">
        <f>申込一覧表!AE82</f>
        <v/>
      </c>
      <c r="E78">
        <v>0</v>
      </c>
      <c r="F78">
        <v>5</v>
      </c>
      <c r="G78" t="str">
        <f>申込一覧表!AX82</f>
        <v>999:99.99</v>
      </c>
    </row>
    <row r="79" spans="1:7">
      <c r="A79" t="str">
        <f>IF(申込一覧表!I83="","",申込一覧表!AB83)</f>
        <v/>
      </c>
      <c r="B79" t="str">
        <f>申込一覧表!AO83</f>
        <v/>
      </c>
      <c r="C79" t="str">
        <f>申込一覧表!AS83</f>
        <v/>
      </c>
      <c r="D79" t="str">
        <f>申込一覧表!AE83</f>
        <v/>
      </c>
      <c r="E79">
        <v>0</v>
      </c>
      <c r="F79">
        <v>5</v>
      </c>
      <c r="G79" t="str">
        <f>申込一覧表!AX83</f>
        <v>999:99.99</v>
      </c>
    </row>
    <row r="80" spans="1:7">
      <c r="A80" t="str">
        <f>IF(申込一覧表!I84="","",申込一覧表!AB84)</f>
        <v/>
      </c>
      <c r="B80" t="str">
        <f>申込一覧表!AO84</f>
        <v/>
      </c>
      <c r="C80" t="str">
        <f>申込一覧表!AS84</f>
        <v/>
      </c>
      <c r="D80" t="str">
        <f>申込一覧表!AE84</f>
        <v/>
      </c>
      <c r="E80">
        <v>0</v>
      </c>
      <c r="F80">
        <v>5</v>
      </c>
      <c r="G80" t="str">
        <f>申込一覧表!AX84</f>
        <v>999:99.99</v>
      </c>
    </row>
    <row r="81" spans="1:7">
      <c r="A81" t="str">
        <f>IF(申込一覧表!I85="","",申込一覧表!AB85)</f>
        <v/>
      </c>
      <c r="B81" t="str">
        <f>申込一覧表!AO85</f>
        <v/>
      </c>
      <c r="C81" t="str">
        <f>申込一覧表!AS85</f>
        <v/>
      </c>
      <c r="D81" t="str">
        <f>申込一覧表!AE85</f>
        <v/>
      </c>
      <c r="E81">
        <v>0</v>
      </c>
      <c r="F81">
        <v>5</v>
      </c>
      <c r="G81" t="str">
        <f>申込一覧表!AX85</f>
        <v>999:99.99</v>
      </c>
    </row>
    <row r="82" spans="1:7">
      <c r="A82" t="str">
        <f>IF(申込一覧表!I86="","",申込一覧表!AB86)</f>
        <v/>
      </c>
      <c r="B82" t="str">
        <f>申込一覧表!AO86</f>
        <v/>
      </c>
      <c r="C82" t="str">
        <f>申込一覧表!AS86</f>
        <v/>
      </c>
      <c r="D82" t="str">
        <f>申込一覧表!AE86</f>
        <v/>
      </c>
      <c r="E82">
        <v>0</v>
      </c>
      <c r="F82">
        <v>5</v>
      </c>
      <c r="G82" t="str">
        <f>申込一覧表!AX86</f>
        <v>999:99.99</v>
      </c>
    </row>
    <row r="83" spans="1:7">
      <c r="A83" t="str">
        <f>IF(申込一覧表!I87="","",申込一覧表!AB87)</f>
        <v/>
      </c>
      <c r="B83" t="str">
        <f>申込一覧表!AO87</f>
        <v/>
      </c>
      <c r="C83" t="str">
        <f>申込一覧表!AS87</f>
        <v/>
      </c>
      <c r="D83" t="str">
        <f>申込一覧表!AE87</f>
        <v/>
      </c>
      <c r="E83">
        <v>0</v>
      </c>
      <c r="F83">
        <v>5</v>
      </c>
      <c r="G83" t="str">
        <f>申込一覧表!AX87</f>
        <v>999:99.99</v>
      </c>
    </row>
    <row r="84" spans="1:7">
      <c r="A84" t="str">
        <f>IF(申込一覧表!I88="","",申込一覧表!AB88)</f>
        <v/>
      </c>
      <c r="B84" t="str">
        <f>申込一覧表!AO88</f>
        <v/>
      </c>
      <c r="C84" t="str">
        <f>申込一覧表!AS88</f>
        <v/>
      </c>
      <c r="D84" t="str">
        <f>申込一覧表!AE88</f>
        <v/>
      </c>
      <c r="E84">
        <v>0</v>
      </c>
      <c r="F84">
        <v>5</v>
      </c>
      <c r="G84" t="str">
        <f>申込一覧表!AX88</f>
        <v>999:99.99</v>
      </c>
    </row>
    <row r="85" spans="1:7">
      <c r="A85" t="str">
        <f>IF(申込一覧表!I89="","",申込一覧表!AB89)</f>
        <v/>
      </c>
      <c r="B85" t="str">
        <f>申込一覧表!AO89</f>
        <v/>
      </c>
      <c r="C85" t="str">
        <f>申込一覧表!AS89</f>
        <v/>
      </c>
      <c r="D85" t="str">
        <f>申込一覧表!AE89</f>
        <v/>
      </c>
      <c r="E85">
        <v>0</v>
      </c>
      <c r="F85">
        <v>5</v>
      </c>
      <c r="G85" t="str">
        <f>申込一覧表!AX89</f>
        <v>999:99.99</v>
      </c>
    </row>
    <row r="86" spans="1:7">
      <c r="A86" t="str">
        <f>IF(申込一覧表!I90="","",申込一覧表!AB90)</f>
        <v/>
      </c>
      <c r="B86" t="str">
        <f>申込一覧表!AO90</f>
        <v/>
      </c>
      <c r="C86" t="str">
        <f>申込一覧表!AS90</f>
        <v/>
      </c>
      <c r="D86" t="str">
        <f>申込一覧表!AE90</f>
        <v/>
      </c>
      <c r="E86">
        <v>0</v>
      </c>
      <c r="F86">
        <v>5</v>
      </c>
      <c r="G86" t="str">
        <f>申込一覧表!AX90</f>
        <v>999:99.99</v>
      </c>
    </row>
    <row r="87" spans="1:7">
      <c r="A87" t="str">
        <f>IF(申込一覧表!I91="","",申込一覧表!AB91)</f>
        <v/>
      </c>
      <c r="B87" t="str">
        <f>申込一覧表!AO91</f>
        <v/>
      </c>
      <c r="C87" t="str">
        <f>申込一覧表!AS91</f>
        <v/>
      </c>
      <c r="D87" t="str">
        <f>申込一覧表!AE91</f>
        <v/>
      </c>
      <c r="E87">
        <v>0</v>
      </c>
      <c r="F87">
        <v>5</v>
      </c>
      <c r="G87" t="str">
        <f>申込一覧表!AX91</f>
        <v>999:99.99</v>
      </c>
    </row>
    <row r="88" spans="1:7">
      <c r="A88" t="str">
        <f>IF(申込一覧表!I92="","",申込一覧表!AB92)</f>
        <v/>
      </c>
      <c r="B88" t="str">
        <f>申込一覧表!AO92</f>
        <v/>
      </c>
      <c r="C88" t="str">
        <f>申込一覧表!AS92</f>
        <v/>
      </c>
      <c r="D88" t="str">
        <f>申込一覧表!AE92</f>
        <v/>
      </c>
      <c r="E88">
        <v>0</v>
      </c>
      <c r="F88">
        <v>5</v>
      </c>
      <c r="G88" t="str">
        <f>申込一覧表!AX92</f>
        <v>999:99.99</v>
      </c>
    </row>
    <row r="89" spans="1:7">
      <c r="A89" t="str">
        <f>IF(申込一覧表!I93="","",申込一覧表!AB93)</f>
        <v/>
      </c>
      <c r="B89" t="str">
        <f>申込一覧表!AO93</f>
        <v/>
      </c>
      <c r="C89" t="str">
        <f>申込一覧表!AS93</f>
        <v/>
      </c>
      <c r="D89" t="str">
        <f>申込一覧表!AE93</f>
        <v/>
      </c>
      <c r="E89">
        <v>0</v>
      </c>
      <c r="F89">
        <v>5</v>
      </c>
      <c r="G89" t="str">
        <f>申込一覧表!AX93</f>
        <v>999:99.99</v>
      </c>
    </row>
    <row r="90" spans="1:7">
      <c r="A90" t="str">
        <f>IF(申込一覧表!I94="","",申込一覧表!AB94)</f>
        <v/>
      </c>
      <c r="B90" t="str">
        <f>申込一覧表!AO94</f>
        <v/>
      </c>
      <c r="C90" t="str">
        <f>申込一覧表!AS94</f>
        <v/>
      </c>
      <c r="D90" t="str">
        <f>申込一覧表!AE94</f>
        <v/>
      </c>
      <c r="E90">
        <v>0</v>
      </c>
      <c r="F90">
        <v>5</v>
      </c>
      <c r="G90" t="str">
        <f>申込一覧表!AX94</f>
        <v>999:99.99</v>
      </c>
    </row>
    <row r="91" spans="1:7">
      <c r="A91" t="str">
        <f>IF(申込一覧表!I95="","",申込一覧表!AB95)</f>
        <v/>
      </c>
      <c r="B91" t="str">
        <f>申込一覧表!AO95</f>
        <v/>
      </c>
      <c r="C91" t="str">
        <f>申込一覧表!AS95</f>
        <v/>
      </c>
      <c r="D91" t="str">
        <f>申込一覧表!AE95</f>
        <v/>
      </c>
      <c r="E91">
        <v>0</v>
      </c>
      <c r="F91">
        <v>5</v>
      </c>
      <c r="G91" t="str">
        <f>申込一覧表!AX95</f>
        <v>999:99.99</v>
      </c>
    </row>
    <row r="92" spans="1:7">
      <c r="A92" t="str">
        <f>IF(申込一覧表!I96="","",申込一覧表!AB96)</f>
        <v/>
      </c>
      <c r="B92" t="str">
        <f>申込一覧表!AO96</f>
        <v/>
      </c>
      <c r="C92" t="str">
        <f>申込一覧表!AS96</f>
        <v/>
      </c>
      <c r="D92" t="str">
        <f>申込一覧表!AE96</f>
        <v/>
      </c>
      <c r="E92">
        <v>0</v>
      </c>
      <c r="F92">
        <v>5</v>
      </c>
      <c r="G92" t="str">
        <f>申込一覧表!AX96</f>
        <v>999:99.99</v>
      </c>
    </row>
    <row r="93" spans="1:7">
      <c r="A93" t="str">
        <f>IF(申込一覧表!I97="","",申込一覧表!AB97)</f>
        <v/>
      </c>
      <c r="B93" t="str">
        <f>申込一覧表!AO97</f>
        <v/>
      </c>
      <c r="C93" t="str">
        <f>申込一覧表!AS97</f>
        <v/>
      </c>
      <c r="D93" t="str">
        <f>申込一覧表!AE97</f>
        <v/>
      </c>
      <c r="E93">
        <v>0</v>
      </c>
      <c r="F93">
        <v>5</v>
      </c>
      <c r="G93" t="str">
        <f>申込一覧表!AX97</f>
        <v>999:99.99</v>
      </c>
    </row>
    <row r="94" spans="1:7">
      <c r="A94" t="str">
        <f>IF(申込一覧表!I98="","",申込一覧表!AB98)</f>
        <v/>
      </c>
      <c r="B94" t="str">
        <f>申込一覧表!AO98</f>
        <v/>
      </c>
      <c r="C94" t="str">
        <f>申込一覧表!AS98</f>
        <v/>
      </c>
      <c r="D94" t="str">
        <f>申込一覧表!AE98</f>
        <v/>
      </c>
      <c r="E94">
        <v>0</v>
      </c>
      <c r="F94">
        <v>5</v>
      </c>
      <c r="G94" t="str">
        <f>申込一覧表!AX98</f>
        <v>999:99.99</v>
      </c>
    </row>
    <row r="95" spans="1:7">
      <c r="A95" t="str">
        <f>IF(申込一覧表!I99="","",申込一覧表!AB99)</f>
        <v/>
      </c>
      <c r="B95" t="str">
        <f>申込一覧表!AO99</f>
        <v/>
      </c>
      <c r="C95" t="str">
        <f>申込一覧表!AS99</f>
        <v/>
      </c>
      <c r="D95" t="str">
        <f>申込一覧表!AE99</f>
        <v/>
      </c>
      <c r="E95">
        <v>0</v>
      </c>
      <c r="F95">
        <v>5</v>
      </c>
      <c r="G95" t="str">
        <f>申込一覧表!AX99</f>
        <v>999:99.99</v>
      </c>
    </row>
    <row r="96" spans="1:7">
      <c r="A96" t="str">
        <f>IF(申込一覧表!I100="","",申込一覧表!AB100)</f>
        <v/>
      </c>
      <c r="B96" t="str">
        <f>申込一覧表!AO100</f>
        <v/>
      </c>
      <c r="C96" t="str">
        <f>申込一覧表!AS100</f>
        <v/>
      </c>
      <c r="D96" t="str">
        <f>申込一覧表!AE100</f>
        <v/>
      </c>
      <c r="E96">
        <v>0</v>
      </c>
      <c r="F96">
        <v>5</v>
      </c>
      <c r="G96" t="str">
        <f>申込一覧表!AX100</f>
        <v>999:99.99</v>
      </c>
    </row>
    <row r="97" spans="1:7">
      <c r="A97" t="str">
        <f>IF(申込一覧表!I101="","",申込一覧表!AB101)</f>
        <v/>
      </c>
      <c r="B97" t="str">
        <f>申込一覧表!AO101</f>
        <v/>
      </c>
      <c r="C97" t="str">
        <f>申込一覧表!AS101</f>
        <v/>
      </c>
      <c r="D97" t="str">
        <f>申込一覧表!AE101</f>
        <v/>
      </c>
      <c r="E97">
        <v>0</v>
      </c>
      <c r="F97">
        <v>5</v>
      </c>
      <c r="G97" t="str">
        <f>申込一覧表!AX101</f>
        <v>999:99.99</v>
      </c>
    </row>
    <row r="98" spans="1:7">
      <c r="A98" t="str">
        <f>IF(申込一覧表!I102="","",申込一覧表!AB102)</f>
        <v/>
      </c>
      <c r="B98" t="str">
        <f>申込一覧表!AO102</f>
        <v/>
      </c>
      <c r="C98" t="str">
        <f>申込一覧表!AS102</f>
        <v/>
      </c>
      <c r="D98" t="str">
        <f>申込一覧表!AE102</f>
        <v/>
      </c>
      <c r="E98">
        <v>0</v>
      </c>
      <c r="F98">
        <v>5</v>
      </c>
      <c r="G98" t="str">
        <f>申込一覧表!AX102</f>
        <v>999:99.99</v>
      </c>
    </row>
    <row r="99" spans="1:7">
      <c r="A99" t="str">
        <f>IF(申込一覧表!I103="","",申込一覧表!AB103)</f>
        <v/>
      </c>
      <c r="B99" t="str">
        <f>申込一覧表!AO103</f>
        <v/>
      </c>
      <c r="C99" t="str">
        <f>申込一覧表!AS103</f>
        <v/>
      </c>
      <c r="D99" t="str">
        <f>申込一覧表!AE103</f>
        <v/>
      </c>
      <c r="E99">
        <v>0</v>
      </c>
      <c r="F99">
        <v>5</v>
      </c>
      <c r="G99" t="str">
        <f>申込一覧表!AX103</f>
        <v>999:99.99</v>
      </c>
    </row>
    <row r="100" spans="1:7">
      <c r="A100" t="str">
        <f>IF(申込一覧表!I104="","",申込一覧表!AB104)</f>
        <v/>
      </c>
      <c r="B100" t="str">
        <f>申込一覧表!AO104</f>
        <v/>
      </c>
      <c r="C100" t="str">
        <f>申込一覧表!AS104</f>
        <v/>
      </c>
      <c r="D100" t="str">
        <f>申込一覧表!AE104</f>
        <v/>
      </c>
      <c r="E100">
        <v>0</v>
      </c>
      <c r="F100">
        <v>5</v>
      </c>
      <c r="G100" t="str">
        <f>申込一覧表!AX104</f>
        <v>999:99.99</v>
      </c>
    </row>
    <row r="101" spans="1:7">
      <c r="A101" t="str">
        <f>IF(申込一覧表!I105="","",申込一覧表!AB105)</f>
        <v/>
      </c>
      <c r="B101" t="str">
        <f>申込一覧表!AO105</f>
        <v/>
      </c>
      <c r="C101" t="str">
        <f>申込一覧表!AS105</f>
        <v/>
      </c>
      <c r="D101" t="str">
        <f>申込一覧表!AE105</f>
        <v/>
      </c>
      <c r="E101">
        <v>0</v>
      </c>
      <c r="F101">
        <v>5</v>
      </c>
      <c r="G101" t="str">
        <f>申込一覧表!AX105</f>
        <v>999:99.99</v>
      </c>
    </row>
    <row r="102" spans="1:7">
      <c r="A102" t="str">
        <f>IF(申込一覧表!I106="","",申込一覧表!AB106)</f>
        <v/>
      </c>
      <c r="B102" t="str">
        <f>申込一覧表!AO106</f>
        <v/>
      </c>
      <c r="C102" t="str">
        <f>申込一覧表!AS106</f>
        <v/>
      </c>
      <c r="D102" t="str">
        <f>申込一覧表!AE106</f>
        <v/>
      </c>
      <c r="E102">
        <v>0</v>
      </c>
      <c r="F102">
        <v>5</v>
      </c>
      <c r="G102" t="str">
        <f>申込一覧表!AX106</f>
        <v>999:99.99</v>
      </c>
    </row>
    <row r="103" spans="1:7">
      <c r="A103" t="str">
        <f>IF(申込一覧表!I107="","",申込一覧表!AB107)</f>
        <v/>
      </c>
      <c r="B103" t="str">
        <f>申込一覧表!AO107</f>
        <v/>
      </c>
      <c r="C103" t="str">
        <f>申込一覧表!AS107</f>
        <v/>
      </c>
      <c r="D103" t="str">
        <f>申込一覧表!AE107</f>
        <v/>
      </c>
      <c r="E103">
        <v>0</v>
      </c>
      <c r="F103">
        <v>5</v>
      </c>
      <c r="G103" t="str">
        <f>申込一覧表!AX107</f>
        <v>999:99.99</v>
      </c>
    </row>
    <row r="104" spans="1:7">
      <c r="A104" t="str">
        <f>IF(申込一覧表!I108="","",申込一覧表!AB108)</f>
        <v/>
      </c>
      <c r="B104" t="str">
        <f>申込一覧表!AO108</f>
        <v/>
      </c>
      <c r="C104" t="str">
        <f>申込一覧表!AS108</f>
        <v/>
      </c>
      <c r="D104" t="str">
        <f>申込一覧表!AE108</f>
        <v/>
      </c>
      <c r="E104">
        <v>0</v>
      </c>
      <c r="F104">
        <v>5</v>
      </c>
      <c r="G104" t="str">
        <f>申込一覧表!AX108</f>
        <v>999:99.99</v>
      </c>
    </row>
    <row r="105" spans="1:7">
      <c r="A105" t="str">
        <f>IF(申込一覧表!I109="","",申込一覧表!AB109)</f>
        <v/>
      </c>
      <c r="B105" t="str">
        <f>申込一覧表!AO109</f>
        <v/>
      </c>
      <c r="C105" t="str">
        <f>申込一覧表!AS109</f>
        <v/>
      </c>
      <c r="D105" t="str">
        <f>申込一覧表!AE109</f>
        <v/>
      </c>
      <c r="E105">
        <v>0</v>
      </c>
      <c r="F105">
        <v>5</v>
      </c>
      <c r="G105" t="str">
        <f>申込一覧表!AX109</f>
        <v>999:99.99</v>
      </c>
    </row>
    <row r="106" spans="1:7">
      <c r="A106" t="str">
        <f>IF(申込一覧表!I110="","",申込一覧表!AB110)</f>
        <v/>
      </c>
      <c r="B106" t="str">
        <f>申込一覧表!AO110</f>
        <v/>
      </c>
      <c r="C106" t="str">
        <f>申込一覧表!AS110</f>
        <v/>
      </c>
      <c r="D106" t="str">
        <f>申込一覧表!AE110</f>
        <v/>
      </c>
      <c r="E106">
        <v>0</v>
      </c>
      <c r="F106">
        <v>5</v>
      </c>
      <c r="G106" t="str">
        <f>申込一覧表!AX110</f>
        <v>999:99.99</v>
      </c>
    </row>
    <row r="107" spans="1:7">
      <c r="A107" t="str">
        <f>IF(申込一覧表!I111="","",申込一覧表!AB111)</f>
        <v/>
      </c>
      <c r="B107" t="str">
        <f>申込一覧表!AO111</f>
        <v/>
      </c>
      <c r="C107" t="str">
        <f>申込一覧表!AS111</f>
        <v/>
      </c>
      <c r="D107" t="str">
        <f>申込一覧表!AE111</f>
        <v/>
      </c>
      <c r="E107">
        <v>0</v>
      </c>
      <c r="F107">
        <v>5</v>
      </c>
      <c r="G107" t="str">
        <f>申込一覧表!AX111</f>
        <v>999:99.99</v>
      </c>
    </row>
    <row r="108" spans="1:7">
      <c r="A108" t="str">
        <f>IF(申込一覧表!I112="","",申込一覧表!AB112)</f>
        <v/>
      </c>
      <c r="B108" t="str">
        <f>申込一覧表!AO112</f>
        <v/>
      </c>
      <c r="C108" t="str">
        <f>申込一覧表!AS112</f>
        <v/>
      </c>
      <c r="D108" t="str">
        <f>申込一覧表!AE112</f>
        <v/>
      </c>
      <c r="E108">
        <v>0</v>
      </c>
      <c r="F108">
        <v>5</v>
      </c>
      <c r="G108" t="str">
        <f>申込一覧表!AX112</f>
        <v>999:99.99</v>
      </c>
    </row>
    <row r="109" spans="1:7">
      <c r="A109" t="str">
        <f>IF(申込一覧表!I113="","",申込一覧表!AB113)</f>
        <v/>
      </c>
      <c r="B109" t="str">
        <f>申込一覧表!AO113</f>
        <v/>
      </c>
      <c r="C109" t="str">
        <f>申込一覧表!AS113</f>
        <v/>
      </c>
      <c r="D109" t="str">
        <f>申込一覧表!AE113</f>
        <v/>
      </c>
      <c r="E109">
        <v>0</v>
      </c>
      <c r="F109">
        <v>5</v>
      </c>
      <c r="G109" t="str">
        <f>申込一覧表!AX113</f>
        <v>999:99.99</v>
      </c>
    </row>
    <row r="110" spans="1:7">
      <c r="A110" t="str">
        <f>IF(申込一覧表!I114="","",申込一覧表!AB114)</f>
        <v/>
      </c>
      <c r="B110" t="str">
        <f>申込一覧表!AO114</f>
        <v/>
      </c>
      <c r="C110" t="str">
        <f>申込一覧表!AS114</f>
        <v/>
      </c>
      <c r="D110" t="str">
        <f>申込一覧表!AE114</f>
        <v/>
      </c>
      <c r="E110">
        <v>0</v>
      </c>
      <c r="F110">
        <v>5</v>
      </c>
      <c r="G110" t="str">
        <f>申込一覧表!AX114</f>
        <v>999:99.99</v>
      </c>
    </row>
    <row r="111" spans="1:7">
      <c r="A111" t="str">
        <f>IF(申込一覧表!I115="","",申込一覧表!AB115)</f>
        <v/>
      </c>
      <c r="B111" t="str">
        <f>申込一覧表!AO115</f>
        <v/>
      </c>
      <c r="C111" t="str">
        <f>申込一覧表!AS115</f>
        <v/>
      </c>
      <c r="D111" t="str">
        <f>申込一覧表!AE115</f>
        <v/>
      </c>
      <c r="E111">
        <v>0</v>
      </c>
      <c r="F111">
        <v>5</v>
      </c>
      <c r="G111" t="str">
        <f>申込一覧表!AX115</f>
        <v>999:99.99</v>
      </c>
    </row>
    <row r="112" spans="1:7">
      <c r="A112" t="str">
        <f>IF(申込一覧表!I116="","",申込一覧表!AB116)</f>
        <v/>
      </c>
      <c r="B112" t="str">
        <f>申込一覧表!AO116</f>
        <v/>
      </c>
      <c r="C112" t="str">
        <f>申込一覧表!AS116</f>
        <v/>
      </c>
      <c r="D112" t="str">
        <f>申込一覧表!AE116</f>
        <v/>
      </c>
      <c r="E112">
        <v>0</v>
      </c>
      <c r="F112">
        <v>5</v>
      </c>
      <c r="G112" t="str">
        <f>申込一覧表!AX116</f>
        <v>999:99.99</v>
      </c>
    </row>
    <row r="113" spans="1:7">
      <c r="A113" t="str">
        <f>IF(申込一覧表!I117="","",申込一覧表!AB117)</f>
        <v/>
      </c>
      <c r="B113" t="str">
        <f>申込一覧表!AO117</f>
        <v/>
      </c>
      <c r="C113" t="str">
        <f>申込一覧表!AS117</f>
        <v/>
      </c>
      <c r="D113" t="str">
        <f>申込一覧表!AE117</f>
        <v/>
      </c>
      <c r="E113">
        <v>0</v>
      </c>
      <c r="F113">
        <v>5</v>
      </c>
      <c r="G113" t="str">
        <f>申込一覧表!AX117</f>
        <v>999:99.99</v>
      </c>
    </row>
    <row r="114" spans="1:7">
      <c r="A114" t="str">
        <f>IF(申込一覧表!I118="","",申込一覧表!AB118)</f>
        <v/>
      </c>
      <c r="B114" t="str">
        <f>申込一覧表!AO118</f>
        <v/>
      </c>
      <c r="C114" t="str">
        <f>申込一覧表!AS118</f>
        <v/>
      </c>
      <c r="D114" t="str">
        <f>申込一覧表!AE118</f>
        <v/>
      </c>
      <c r="E114">
        <v>0</v>
      </c>
      <c r="F114">
        <v>5</v>
      </c>
      <c r="G114" t="str">
        <f>申込一覧表!AX118</f>
        <v>999:99.99</v>
      </c>
    </row>
    <row r="115" spans="1:7">
      <c r="A115" t="str">
        <f>IF(申込一覧表!I119="","",申込一覧表!AB119)</f>
        <v/>
      </c>
      <c r="B115" t="str">
        <f>申込一覧表!AO119</f>
        <v/>
      </c>
      <c r="C115" t="str">
        <f>申込一覧表!AS119</f>
        <v/>
      </c>
      <c r="D115" t="str">
        <f>申込一覧表!AE119</f>
        <v/>
      </c>
      <c r="E115">
        <v>0</v>
      </c>
      <c r="F115">
        <v>5</v>
      </c>
      <c r="G115" t="str">
        <f>申込一覧表!AX119</f>
        <v>999:99.99</v>
      </c>
    </row>
    <row r="116" spans="1:7">
      <c r="A116" t="str">
        <f>IF(申込一覧表!I120="","",申込一覧表!AB120)</f>
        <v/>
      </c>
      <c r="B116" t="str">
        <f>申込一覧表!AO120</f>
        <v/>
      </c>
      <c r="C116" t="str">
        <f>申込一覧表!AS120</f>
        <v/>
      </c>
      <c r="D116" t="str">
        <f>申込一覧表!AE120</f>
        <v/>
      </c>
      <c r="E116">
        <v>0</v>
      </c>
      <c r="F116">
        <v>5</v>
      </c>
      <c r="G116" t="str">
        <f>申込一覧表!AX120</f>
        <v>999:99.99</v>
      </c>
    </row>
    <row r="117" spans="1:7">
      <c r="A117" t="str">
        <f>IF(申込一覧表!I121="","",申込一覧表!AB121)</f>
        <v/>
      </c>
      <c r="B117" t="str">
        <f>申込一覧表!AO121</f>
        <v/>
      </c>
      <c r="C117" t="str">
        <f>申込一覧表!AS121</f>
        <v/>
      </c>
      <c r="D117" t="str">
        <f>申込一覧表!AE121</f>
        <v/>
      </c>
      <c r="E117">
        <v>0</v>
      </c>
      <c r="F117">
        <v>5</v>
      </c>
      <c r="G117" t="str">
        <f>申込一覧表!AX121</f>
        <v>999:99.99</v>
      </c>
    </row>
    <row r="118" spans="1:7">
      <c r="A118" t="str">
        <f>IF(申込一覧表!I122="","",申込一覧表!AB122)</f>
        <v/>
      </c>
      <c r="B118" t="str">
        <f>申込一覧表!AO122</f>
        <v/>
      </c>
      <c r="C118" t="str">
        <f>申込一覧表!AS122</f>
        <v/>
      </c>
      <c r="D118" t="str">
        <f>申込一覧表!AE122</f>
        <v/>
      </c>
      <c r="E118">
        <v>0</v>
      </c>
      <c r="F118">
        <v>5</v>
      </c>
      <c r="G118" t="str">
        <f>申込一覧表!AX122</f>
        <v>999:99.99</v>
      </c>
    </row>
    <row r="119" spans="1:7">
      <c r="A119" t="str">
        <f>IF(申込一覧表!I123="","",申込一覧表!AB123)</f>
        <v/>
      </c>
      <c r="B119" t="str">
        <f>申込一覧表!AO123</f>
        <v/>
      </c>
      <c r="C119" t="str">
        <f>申込一覧表!AS123</f>
        <v/>
      </c>
      <c r="D119" t="str">
        <f>申込一覧表!AE123</f>
        <v/>
      </c>
      <c r="E119">
        <v>0</v>
      </c>
      <c r="F119">
        <v>5</v>
      </c>
      <c r="G119" t="str">
        <f>申込一覧表!AX123</f>
        <v>999:99.99</v>
      </c>
    </row>
    <row r="120" spans="1:7">
      <c r="A120" t="str">
        <f>IF(申込一覧表!I124="","",申込一覧表!AB124)</f>
        <v/>
      </c>
      <c r="B120" t="str">
        <f>申込一覧表!AO124</f>
        <v/>
      </c>
      <c r="C120" t="str">
        <f>申込一覧表!AS124</f>
        <v/>
      </c>
      <c r="D120" t="str">
        <f>申込一覧表!AE124</f>
        <v/>
      </c>
      <c r="E120">
        <v>0</v>
      </c>
      <c r="F120">
        <v>5</v>
      </c>
      <c r="G120" t="str">
        <f>申込一覧表!AX124</f>
        <v>999:99.99</v>
      </c>
    </row>
    <row r="121" spans="1:7">
      <c r="A121" t="str">
        <f>IF(申込一覧表!I125="","",申込一覧表!AB125)</f>
        <v/>
      </c>
      <c r="B121" t="str">
        <f>申込一覧表!AO125</f>
        <v/>
      </c>
      <c r="C121" t="str">
        <f>申込一覧表!AS125</f>
        <v/>
      </c>
      <c r="D121" t="str">
        <f>申込一覧表!AE125</f>
        <v/>
      </c>
      <c r="E121">
        <v>0</v>
      </c>
      <c r="F121">
        <v>5</v>
      </c>
      <c r="G121" t="str">
        <f>申込一覧表!AX125</f>
        <v>999:99.99</v>
      </c>
    </row>
    <row r="122" spans="1:7">
      <c r="A122" t="str">
        <f>IF(申込一覧表!I126="","",申込一覧表!AB126)</f>
        <v/>
      </c>
      <c r="B122" t="str">
        <f>申込一覧表!AO126</f>
        <v/>
      </c>
      <c r="C122" t="str">
        <f>申込一覧表!AS126</f>
        <v/>
      </c>
      <c r="D122" t="str">
        <f>申込一覧表!AE126</f>
        <v/>
      </c>
      <c r="E122">
        <v>0</v>
      </c>
      <c r="F122">
        <v>5</v>
      </c>
      <c r="G122" t="str">
        <f>申込一覧表!AX126</f>
        <v>999:99.99</v>
      </c>
    </row>
    <row r="123" spans="1:7">
      <c r="A123" t="str">
        <f>IF(申込一覧表!I127="","",申込一覧表!AB127)</f>
        <v/>
      </c>
      <c r="B123" t="str">
        <f>申込一覧表!AO127</f>
        <v/>
      </c>
      <c r="C123" t="str">
        <f>申込一覧表!AS127</f>
        <v/>
      </c>
      <c r="D123" t="str">
        <f>申込一覧表!AE127</f>
        <v/>
      </c>
      <c r="E123">
        <v>0</v>
      </c>
      <c r="F123">
        <v>5</v>
      </c>
      <c r="G123" t="str">
        <f>申込一覧表!AX127</f>
        <v>999:99.99</v>
      </c>
    </row>
    <row r="124" spans="1:7">
      <c r="A124" t="str">
        <f>IF(申込一覧表!I128="","",申込一覧表!AB128)</f>
        <v/>
      </c>
      <c r="B124" t="str">
        <f>申込一覧表!AO128</f>
        <v/>
      </c>
      <c r="C124" t="str">
        <f>申込一覧表!AS128</f>
        <v/>
      </c>
      <c r="D124" t="str">
        <f>申込一覧表!AE128</f>
        <v/>
      </c>
      <c r="E124">
        <v>0</v>
      </c>
      <c r="F124">
        <v>5</v>
      </c>
      <c r="G124" t="str">
        <f>申込一覧表!AX128</f>
        <v>999:99.99</v>
      </c>
    </row>
    <row r="125" spans="1:7">
      <c r="A125" t="str">
        <f>IF(申込一覧表!I129="","",申込一覧表!AB129)</f>
        <v/>
      </c>
      <c r="B125" t="str">
        <f>申込一覧表!AO129</f>
        <v/>
      </c>
      <c r="C125" t="str">
        <f>申込一覧表!AS129</f>
        <v/>
      </c>
      <c r="D125" t="str">
        <f>申込一覧表!AE129</f>
        <v/>
      </c>
      <c r="E125">
        <v>0</v>
      </c>
      <c r="F125">
        <v>5</v>
      </c>
      <c r="G125" t="str">
        <f>申込一覧表!AX129</f>
        <v>999:99.99</v>
      </c>
    </row>
    <row r="126" spans="1:7">
      <c r="A126" t="str">
        <f>IF(申込一覧表!I130="","",申込一覧表!AB130)</f>
        <v/>
      </c>
      <c r="B126" t="str">
        <f>申込一覧表!AO130</f>
        <v/>
      </c>
      <c r="C126" t="str">
        <f>申込一覧表!AS130</f>
        <v/>
      </c>
      <c r="D126" t="str">
        <f>申込一覧表!AE130</f>
        <v/>
      </c>
      <c r="E126">
        <v>0</v>
      </c>
      <c r="F126">
        <v>5</v>
      </c>
      <c r="G126" t="str">
        <f>申込一覧表!AX130</f>
        <v>999:99.99</v>
      </c>
    </row>
    <row r="127" spans="1:7">
      <c r="A127" t="str">
        <f>IF(申込一覧表!I131="","",申込一覧表!AB131)</f>
        <v/>
      </c>
      <c r="B127" t="str">
        <f>申込一覧表!AO131</f>
        <v/>
      </c>
      <c r="C127" t="str">
        <f>申込一覧表!AS131</f>
        <v/>
      </c>
      <c r="D127" t="str">
        <f>申込一覧表!AE131</f>
        <v/>
      </c>
      <c r="E127">
        <v>0</v>
      </c>
      <c r="F127">
        <v>5</v>
      </c>
      <c r="G127" t="str">
        <f>申込一覧表!AX131</f>
        <v>999:99.99</v>
      </c>
    </row>
    <row r="128" spans="1:7">
      <c r="A128" t="str">
        <f>IF(申込一覧表!I132="","",申込一覧表!AB132)</f>
        <v/>
      </c>
      <c r="B128" t="str">
        <f>申込一覧表!AO132</f>
        <v/>
      </c>
      <c r="C128" t="str">
        <f>申込一覧表!AS132</f>
        <v/>
      </c>
      <c r="D128" t="str">
        <f>申込一覧表!AE132</f>
        <v/>
      </c>
      <c r="E128">
        <v>0</v>
      </c>
      <c r="F128">
        <v>5</v>
      </c>
      <c r="G128" t="str">
        <f>申込一覧表!AX132</f>
        <v>999:99.99</v>
      </c>
    </row>
    <row r="129" spans="1:7">
      <c r="A129" t="str">
        <f>IF(申込一覧表!I133="","",申込一覧表!AB133)</f>
        <v/>
      </c>
      <c r="B129" t="str">
        <f>申込一覧表!AO133</f>
        <v/>
      </c>
      <c r="C129" t="str">
        <f>申込一覧表!AS133</f>
        <v/>
      </c>
      <c r="D129" t="str">
        <f>申込一覧表!AE133</f>
        <v/>
      </c>
      <c r="E129">
        <v>0</v>
      </c>
      <c r="F129">
        <v>5</v>
      </c>
      <c r="G129" t="str">
        <f>申込一覧表!AX133</f>
        <v>999:99.99</v>
      </c>
    </row>
    <row r="130" spans="1:7">
      <c r="A130" t="str">
        <f>IF(申込一覧表!I134="","",申込一覧表!AB134)</f>
        <v/>
      </c>
      <c r="B130" t="str">
        <f>申込一覧表!AO134</f>
        <v/>
      </c>
      <c r="C130" t="str">
        <f>申込一覧表!AS134</f>
        <v/>
      </c>
      <c r="D130" t="str">
        <f>申込一覧表!AE134</f>
        <v/>
      </c>
      <c r="E130">
        <v>0</v>
      </c>
      <c r="F130">
        <v>5</v>
      </c>
      <c r="G130" t="str">
        <f>申込一覧表!AX134</f>
        <v>999:99.99</v>
      </c>
    </row>
    <row r="131" spans="1:7">
      <c r="A131" t="str">
        <f>IF(申込一覧表!I135="","",申込一覧表!AB135)</f>
        <v/>
      </c>
      <c r="B131" t="str">
        <f>申込一覧表!AO135</f>
        <v/>
      </c>
      <c r="C131" t="str">
        <f>申込一覧表!AS135</f>
        <v/>
      </c>
      <c r="D131" t="str">
        <f>申込一覧表!AE135</f>
        <v/>
      </c>
      <c r="E131">
        <v>0</v>
      </c>
      <c r="F131">
        <v>5</v>
      </c>
      <c r="G131" t="str">
        <f>申込一覧表!AX135</f>
        <v>999:99.99</v>
      </c>
    </row>
    <row r="132" spans="1:7">
      <c r="A132" t="str">
        <f>IF(申込一覧表!I136="","",申込一覧表!AB136)</f>
        <v/>
      </c>
      <c r="B132" t="str">
        <f>申込一覧表!AO136</f>
        <v/>
      </c>
      <c r="C132" t="str">
        <f>申込一覧表!AS136</f>
        <v/>
      </c>
      <c r="D132" t="str">
        <f>申込一覧表!AE136</f>
        <v/>
      </c>
      <c r="E132">
        <v>0</v>
      </c>
      <c r="F132">
        <v>5</v>
      </c>
      <c r="G132" t="str">
        <f>申込一覧表!AX136</f>
        <v>999:99.99</v>
      </c>
    </row>
    <row r="133" spans="1:7">
      <c r="A133" t="str">
        <f>IF(申込一覧表!I137="","",申込一覧表!AB137)</f>
        <v/>
      </c>
      <c r="B133" t="str">
        <f>申込一覧表!AO137</f>
        <v/>
      </c>
      <c r="C133" t="str">
        <f>申込一覧表!AS137</f>
        <v/>
      </c>
      <c r="D133" t="str">
        <f>申込一覧表!AE137</f>
        <v/>
      </c>
      <c r="E133">
        <v>0</v>
      </c>
      <c r="F133">
        <v>5</v>
      </c>
      <c r="G133" t="str">
        <f>申込一覧表!AX137</f>
        <v>999:99.99</v>
      </c>
    </row>
    <row r="134" spans="1:7">
      <c r="A134" t="str">
        <f>IF(申込一覧表!I138="","",申込一覧表!AB138)</f>
        <v/>
      </c>
      <c r="B134" t="str">
        <f>申込一覧表!AO138</f>
        <v/>
      </c>
      <c r="C134" t="str">
        <f>申込一覧表!AS138</f>
        <v/>
      </c>
      <c r="D134" t="str">
        <f>申込一覧表!AE138</f>
        <v/>
      </c>
      <c r="E134">
        <v>0</v>
      </c>
      <c r="F134">
        <v>5</v>
      </c>
      <c r="G134" t="str">
        <f>申込一覧表!AX138</f>
        <v>999:99.99</v>
      </c>
    </row>
    <row r="135" spans="1:7">
      <c r="A135" t="str">
        <f>IF(申込一覧表!I139="","",申込一覧表!AB139)</f>
        <v/>
      </c>
      <c r="B135" t="str">
        <f>申込一覧表!AO139</f>
        <v/>
      </c>
      <c r="C135" t="str">
        <f>申込一覧表!AS139</f>
        <v/>
      </c>
      <c r="D135" t="str">
        <f>申込一覧表!AE139</f>
        <v/>
      </c>
      <c r="E135">
        <v>0</v>
      </c>
      <c r="F135">
        <v>5</v>
      </c>
      <c r="G135" t="str">
        <f>申込一覧表!AX139</f>
        <v>999:99.99</v>
      </c>
    </row>
    <row r="136" spans="1:7">
      <c r="A136" t="str">
        <f>IF(申込一覧表!I140="","",申込一覧表!AB140)</f>
        <v/>
      </c>
      <c r="B136" t="str">
        <f>申込一覧表!AO140</f>
        <v/>
      </c>
      <c r="C136" t="str">
        <f>申込一覧表!AS140</f>
        <v/>
      </c>
      <c r="D136" t="str">
        <f>申込一覧表!AE140</f>
        <v/>
      </c>
      <c r="E136">
        <v>0</v>
      </c>
      <c r="F136">
        <v>5</v>
      </c>
      <c r="G136" t="str">
        <f>申込一覧表!AX140</f>
        <v>999:99.99</v>
      </c>
    </row>
    <row r="137" spans="1:7">
      <c r="A137" t="str">
        <f>IF(申込一覧表!I141="","",申込一覧表!AB141)</f>
        <v/>
      </c>
      <c r="B137" t="str">
        <f>申込一覧表!AO141</f>
        <v/>
      </c>
      <c r="C137" t="str">
        <f>申込一覧表!AS141</f>
        <v/>
      </c>
      <c r="D137" t="str">
        <f>申込一覧表!AE141</f>
        <v/>
      </c>
      <c r="E137">
        <v>0</v>
      </c>
      <c r="F137">
        <v>5</v>
      </c>
      <c r="G137" t="str">
        <f>申込一覧表!AX141</f>
        <v>999:99.99</v>
      </c>
    </row>
    <row r="138" spans="1:7">
      <c r="A138" t="str">
        <f>IF(申込一覧表!I142="","",申込一覧表!AB142)</f>
        <v/>
      </c>
      <c r="B138" t="str">
        <f>申込一覧表!AO142</f>
        <v/>
      </c>
      <c r="C138" t="str">
        <f>申込一覧表!AS142</f>
        <v/>
      </c>
      <c r="D138" t="str">
        <f>申込一覧表!AE142</f>
        <v/>
      </c>
      <c r="E138">
        <v>0</v>
      </c>
      <c r="F138">
        <v>5</v>
      </c>
      <c r="G138" t="str">
        <f>申込一覧表!AX142</f>
        <v>999:99.99</v>
      </c>
    </row>
    <row r="139" spans="1:7">
      <c r="A139" t="str">
        <f>IF(申込一覧表!I143="","",申込一覧表!AB143)</f>
        <v/>
      </c>
      <c r="B139" t="str">
        <f>申込一覧表!AO143</f>
        <v/>
      </c>
      <c r="C139" t="str">
        <f>申込一覧表!AS143</f>
        <v/>
      </c>
      <c r="D139" t="str">
        <f>申込一覧表!AE143</f>
        <v/>
      </c>
      <c r="E139">
        <v>0</v>
      </c>
      <c r="F139">
        <v>5</v>
      </c>
      <c r="G139" t="str">
        <f>申込一覧表!AX143</f>
        <v>999:99.99</v>
      </c>
    </row>
    <row r="140" spans="1:7">
      <c r="A140" t="str">
        <f>IF(申込一覧表!I144="","",申込一覧表!AB144)</f>
        <v/>
      </c>
      <c r="B140" t="str">
        <f>申込一覧表!AO144</f>
        <v/>
      </c>
      <c r="C140" t="str">
        <f>申込一覧表!AS144</f>
        <v/>
      </c>
      <c r="D140" t="str">
        <f>申込一覧表!AE144</f>
        <v/>
      </c>
      <c r="E140">
        <v>0</v>
      </c>
      <c r="F140">
        <v>5</v>
      </c>
      <c r="G140" t="str">
        <f>申込一覧表!AX144</f>
        <v>999:99.99</v>
      </c>
    </row>
    <row r="141" spans="1:7">
      <c r="A141" t="str">
        <f>IF(申込一覧表!I145="","",申込一覧表!AB145)</f>
        <v/>
      </c>
      <c r="B141" t="str">
        <f>申込一覧表!AO145</f>
        <v/>
      </c>
      <c r="C141" t="str">
        <f>申込一覧表!AS145</f>
        <v/>
      </c>
      <c r="D141" t="str">
        <f>申込一覧表!AE145</f>
        <v/>
      </c>
      <c r="E141">
        <v>0</v>
      </c>
      <c r="F141">
        <v>5</v>
      </c>
      <c r="G141" t="str">
        <f>申込一覧表!AX145</f>
        <v>999:99.99</v>
      </c>
    </row>
    <row r="142" spans="1:7">
      <c r="A142" t="str">
        <f>IF(申込一覧表!I146="","",申込一覧表!AB146)</f>
        <v/>
      </c>
      <c r="B142" t="str">
        <f>申込一覧表!AO146</f>
        <v/>
      </c>
      <c r="C142" t="str">
        <f>申込一覧表!AS146</f>
        <v/>
      </c>
      <c r="D142" t="str">
        <f>申込一覧表!AE146</f>
        <v/>
      </c>
      <c r="E142">
        <v>0</v>
      </c>
      <c r="F142">
        <v>5</v>
      </c>
      <c r="G142" t="str">
        <f>申込一覧表!AX146</f>
        <v>999:99.99</v>
      </c>
    </row>
    <row r="143" spans="1:7">
      <c r="A143" s="47" t="str">
        <f>IF(申込一覧表!I147="","",申込一覧表!AB147)</f>
        <v/>
      </c>
      <c r="B143" s="47" t="str">
        <f>申込一覧表!AO147</f>
        <v/>
      </c>
      <c r="C143" s="47" t="str">
        <f>申込一覧表!AS147</f>
        <v/>
      </c>
      <c r="D143" s="47" t="str">
        <f>申込一覧表!AE147</f>
        <v/>
      </c>
      <c r="E143" s="47">
        <v>0</v>
      </c>
      <c r="F143" s="47">
        <v>5</v>
      </c>
      <c r="G143" s="47" t="str">
        <f>申込一覧表!AX147</f>
        <v>999:99.99</v>
      </c>
    </row>
    <row r="144" spans="1:7">
      <c r="A144" t="str">
        <f>IF(申込一覧表!K6="","",申込一覧表!AB6)</f>
        <v/>
      </c>
      <c r="B144" s="51" t="str">
        <f>申込一覧表!AP6</f>
        <v/>
      </c>
      <c r="C144" s="51" t="str">
        <f>申込一覧表!AT6</f>
        <v/>
      </c>
      <c r="D144" s="51" t="str">
        <f>申込一覧表!AE6</f>
        <v/>
      </c>
      <c r="E144">
        <v>0</v>
      </c>
      <c r="F144">
        <v>0</v>
      </c>
      <c r="G144" s="51" t="str">
        <f>申込一覧表!AY6</f>
        <v>999:99.99</v>
      </c>
    </row>
    <row r="145" spans="1:7">
      <c r="A145" t="str">
        <f>IF(申込一覧表!K7="","",申込一覧表!AB7)</f>
        <v/>
      </c>
      <c r="B145" t="str">
        <f>申込一覧表!AP7</f>
        <v/>
      </c>
      <c r="C145" t="str">
        <f>申込一覧表!AT7</f>
        <v/>
      </c>
      <c r="D145" t="str">
        <f>申込一覧表!AE7</f>
        <v/>
      </c>
      <c r="E145">
        <v>0</v>
      </c>
      <c r="F145">
        <v>0</v>
      </c>
      <c r="G145" t="str">
        <f>申込一覧表!AY7</f>
        <v>999:99.99</v>
      </c>
    </row>
    <row r="146" spans="1:7">
      <c r="A146" t="str">
        <f>IF(申込一覧表!K8="","",申込一覧表!AB8)</f>
        <v/>
      </c>
      <c r="B146" t="str">
        <f>申込一覧表!AP8</f>
        <v/>
      </c>
      <c r="C146" t="str">
        <f>申込一覧表!AT8</f>
        <v/>
      </c>
      <c r="D146" t="str">
        <f>申込一覧表!AE8</f>
        <v/>
      </c>
      <c r="E146">
        <v>0</v>
      </c>
      <c r="F146">
        <v>0</v>
      </c>
      <c r="G146" t="str">
        <f>申込一覧表!AY8</f>
        <v>999:99.99</v>
      </c>
    </row>
    <row r="147" spans="1:7">
      <c r="A147" t="str">
        <f>IF(申込一覧表!K9="","",申込一覧表!AB9)</f>
        <v/>
      </c>
      <c r="B147" t="str">
        <f>申込一覧表!AP9</f>
        <v/>
      </c>
      <c r="C147" t="str">
        <f>申込一覧表!AT9</f>
        <v/>
      </c>
      <c r="D147" t="str">
        <f>申込一覧表!AE9</f>
        <v/>
      </c>
      <c r="E147">
        <v>0</v>
      </c>
      <c r="F147">
        <v>0</v>
      </c>
      <c r="G147" t="str">
        <f>申込一覧表!AY9</f>
        <v>999:99.99</v>
      </c>
    </row>
    <row r="148" spans="1:7">
      <c r="A148" t="str">
        <f>IF(申込一覧表!K10="","",申込一覧表!AB10)</f>
        <v/>
      </c>
      <c r="B148" t="str">
        <f>申込一覧表!AP10</f>
        <v/>
      </c>
      <c r="C148" t="str">
        <f>申込一覧表!AT10</f>
        <v/>
      </c>
      <c r="D148" t="str">
        <f>申込一覧表!AE10</f>
        <v/>
      </c>
      <c r="E148">
        <v>0</v>
      </c>
      <c r="F148">
        <v>0</v>
      </c>
      <c r="G148" t="str">
        <f>申込一覧表!AY10</f>
        <v>999:99.99</v>
      </c>
    </row>
    <row r="149" spans="1:7">
      <c r="A149" t="str">
        <f>IF(申込一覧表!K11="","",申込一覧表!AB11)</f>
        <v/>
      </c>
      <c r="B149" t="str">
        <f>申込一覧表!AP11</f>
        <v/>
      </c>
      <c r="C149" t="str">
        <f>申込一覧表!AT11</f>
        <v/>
      </c>
      <c r="D149" t="str">
        <f>申込一覧表!AE11</f>
        <v/>
      </c>
      <c r="E149">
        <v>0</v>
      </c>
      <c r="F149">
        <v>0</v>
      </c>
      <c r="G149" t="str">
        <f>申込一覧表!AY11</f>
        <v>999:99.99</v>
      </c>
    </row>
    <row r="150" spans="1:7">
      <c r="A150" t="str">
        <f>IF(申込一覧表!K12="","",申込一覧表!AB12)</f>
        <v/>
      </c>
      <c r="B150" t="str">
        <f>申込一覧表!AP12</f>
        <v/>
      </c>
      <c r="C150" t="str">
        <f>申込一覧表!AT12</f>
        <v/>
      </c>
      <c r="D150" t="str">
        <f>申込一覧表!AE12</f>
        <v/>
      </c>
      <c r="E150">
        <v>0</v>
      </c>
      <c r="F150">
        <v>0</v>
      </c>
      <c r="G150" t="str">
        <f>申込一覧表!AY12</f>
        <v>999:99.99</v>
      </c>
    </row>
    <row r="151" spans="1:7">
      <c r="A151" t="str">
        <f>IF(申込一覧表!K13="","",申込一覧表!AB13)</f>
        <v/>
      </c>
      <c r="B151" t="str">
        <f>申込一覧表!AP13</f>
        <v/>
      </c>
      <c r="C151" t="str">
        <f>申込一覧表!AT13</f>
        <v/>
      </c>
      <c r="D151" t="str">
        <f>申込一覧表!AE13</f>
        <v/>
      </c>
      <c r="E151">
        <v>0</v>
      </c>
      <c r="F151">
        <v>0</v>
      </c>
      <c r="G151" t="str">
        <f>申込一覧表!AY13</f>
        <v>999:99.99</v>
      </c>
    </row>
    <row r="152" spans="1:7">
      <c r="A152" t="str">
        <f>IF(申込一覧表!K14="","",申込一覧表!AB14)</f>
        <v/>
      </c>
      <c r="B152" t="str">
        <f>申込一覧表!AP14</f>
        <v/>
      </c>
      <c r="C152" t="str">
        <f>申込一覧表!AT14</f>
        <v/>
      </c>
      <c r="D152" t="str">
        <f>申込一覧表!AE14</f>
        <v/>
      </c>
      <c r="E152">
        <v>0</v>
      </c>
      <c r="F152">
        <v>0</v>
      </c>
      <c r="G152" t="str">
        <f>申込一覧表!AY14</f>
        <v>999:99.99</v>
      </c>
    </row>
    <row r="153" spans="1:7">
      <c r="A153" t="str">
        <f>IF(申込一覧表!K15="","",申込一覧表!AB15)</f>
        <v/>
      </c>
      <c r="B153" t="str">
        <f>申込一覧表!AP15</f>
        <v/>
      </c>
      <c r="C153" t="str">
        <f>申込一覧表!AT15</f>
        <v/>
      </c>
      <c r="D153" t="str">
        <f>申込一覧表!AE15</f>
        <v/>
      </c>
      <c r="E153">
        <v>0</v>
      </c>
      <c r="F153">
        <v>0</v>
      </c>
      <c r="G153" t="str">
        <f>申込一覧表!AY15</f>
        <v>999:99.99</v>
      </c>
    </row>
    <row r="154" spans="1:7">
      <c r="A154" t="str">
        <f>IF(申込一覧表!K16="","",申込一覧表!AB16)</f>
        <v/>
      </c>
      <c r="B154" t="str">
        <f>申込一覧表!AP16</f>
        <v/>
      </c>
      <c r="C154" t="str">
        <f>申込一覧表!AT16</f>
        <v/>
      </c>
      <c r="D154" t="str">
        <f>申込一覧表!AE16</f>
        <v/>
      </c>
      <c r="E154">
        <v>0</v>
      </c>
      <c r="F154">
        <v>0</v>
      </c>
      <c r="G154" t="str">
        <f>申込一覧表!AY16</f>
        <v>999:99.99</v>
      </c>
    </row>
    <row r="155" spans="1:7">
      <c r="A155" t="str">
        <f>IF(申込一覧表!K17="","",申込一覧表!AB17)</f>
        <v/>
      </c>
      <c r="B155" t="str">
        <f>申込一覧表!AP17</f>
        <v/>
      </c>
      <c r="C155" t="str">
        <f>申込一覧表!AT17</f>
        <v/>
      </c>
      <c r="D155" t="str">
        <f>申込一覧表!AE17</f>
        <v/>
      </c>
      <c r="E155">
        <v>0</v>
      </c>
      <c r="F155">
        <v>0</v>
      </c>
      <c r="G155" t="str">
        <f>申込一覧表!AY17</f>
        <v>999:99.99</v>
      </c>
    </row>
    <row r="156" spans="1:7">
      <c r="A156" t="str">
        <f>IF(申込一覧表!K18="","",申込一覧表!AB18)</f>
        <v/>
      </c>
      <c r="B156" t="str">
        <f>申込一覧表!AP18</f>
        <v/>
      </c>
      <c r="C156" t="str">
        <f>申込一覧表!AT18</f>
        <v/>
      </c>
      <c r="D156" t="str">
        <f>申込一覧表!AE18</f>
        <v/>
      </c>
      <c r="E156">
        <v>0</v>
      </c>
      <c r="F156">
        <v>0</v>
      </c>
      <c r="G156" t="str">
        <f>申込一覧表!AY18</f>
        <v>999:99.99</v>
      </c>
    </row>
    <row r="157" spans="1:7">
      <c r="A157" t="str">
        <f>IF(申込一覧表!K19="","",申込一覧表!AB19)</f>
        <v/>
      </c>
      <c r="B157" t="str">
        <f>申込一覧表!AP19</f>
        <v/>
      </c>
      <c r="C157" t="str">
        <f>申込一覧表!AT19</f>
        <v/>
      </c>
      <c r="D157" t="str">
        <f>申込一覧表!AE19</f>
        <v/>
      </c>
      <c r="E157">
        <v>0</v>
      </c>
      <c r="F157">
        <v>0</v>
      </c>
      <c r="G157" t="str">
        <f>申込一覧表!AY19</f>
        <v>999:99.99</v>
      </c>
    </row>
    <row r="158" spans="1:7">
      <c r="A158" t="str">
        <f>IF(申込一覧表!K20="","",申込一覧表!AB20)</f>
        <v/>
      </c>
      <c r="B158" t="str">
        <f>申込一覧表!AP20</f>
        <v/>
      </c>
      <c r="C158" t="str">
        <f>申込一覧表!AT20</f>
        <v/>
      </c>
      <c r="D158" t="str">
        <f>申込一覧表!AE20</f>
        <v/>
      </c>
      <c r="E158">
        <v>0</v>
      </c>
      <c r="F158">
        <v>0</v>
      </c>
      <c r="G158" t="str">
        <f>申込一覧表!AY20</f>
        <v>999:99.99</v>
      </c>
    </row>
    <row r="159" spans="1:7">
      <c r="A159" t="str">
        <f>IF(申込一覧表!K21="","",申込一覧表!AB21)</f>
        <v/>
      </c>
      <c r="B159" t="str">
        <f>申込一覧表!AP21</f>
        <v/>
      </c>
      <c r="C159" t="str">
        <f>申込一覧表!AT21</f>
        <v/>
      </c>
      <c r="D159" t="str">
        <f>申込一覧表!AE21</f>
        <v/>
      </c>
      <c r="E159">
        <v>0</v>
      </c>
      <c r="F159">
        <v>0</v>
      </c>
      <c r="G159" t="str">
        <f>申込一覧表!AY21</f>
        <v>999:99.99</v>
      </c>
    </row>
    <row r="160" spans="1:7">
      <c r="A160" t="str">
        <f>IF(申込一覧表!K22="","",申込一覧表!AB22)</f>
        <v/>
      </c>
      <c r="B160" t="str">
        <f>申込一覧表!AP22</f>
        <v/>
      </c>
      <c r="C160" t="str">
        <f>申込一覧表!AT22</f>
        <v/>
      </c>
      <c r="D160" t="str">
        <f>申込一覧表!AE22</f>
        <v/>
      </c>
      <c r="E160">
        <v>0</v>
      </c>
      <c r="F160">
        <v>0</v>
      </c>
      <c r="G160" t="str">
        <f>申込一覧表!AY22</f>
        <v>999:99.99</v>
      </c>
    </row>
    <row r="161" spans="1:7">
      <c r="A161" t="str">
        <f>IF(申込一覧表!K23="","",申込一覧表!AB23)</f>
        <v/>
      </c>
      <c r="B161" t="str">
        <f>申込一覧表!AP23</f>
        <v/>
      </c>
      <c r="C161" t="str">
        <f>申込一覧表!AT23</f>
        <v/>
      </c>
      <c r="D161" t="str">
        <f>申込一覧表!AE23</f>
        <v/>
      </c>
      <c r="E161">
        <v>0</v>
      </c>
      <c r="F161">
        <v>0</v>
      </c>
      <c r="G161" t="str">
        <f>申込一覧表!AY23</f>
        <v>999:99.99</v>
      </c>
    </row>
    <row r="162" spans="1:7">
      <c r="A162" t="str">
        <f>IF(申込一覧表!K24="","",申込一覧表!AB24)</f>
        <v/>
      </c>
      <c r="B162" t="str">
        <f>申込一覧表!AP24</f>
        <v/>
      </c>
      <c r="C162" t="str">
        <f>申込一覧表!AT24</f>
        <v/>
      </c>
      <c r="D162" t="str">
        <f>申込一覧表!AE24</f>
        <v/>
      </c>
      <c r="E162">
        <v>0</v>
      </c>
      <c r="F162">
        <v>0</v>
      </c>
      <c r="G162" t="str">
        <f>申込一覧表!AY24</f>
        <v>999:99.99</v>
      </c>
    </row>
    <row r="163" spans="1:7">
      <c r="A163" t="str">
        <f>IF(申込一覧表!K25="","",申込一覧表!AB25)</f>
        <v/>
      </c>
      <c r="B163" t="str">
        <f>申込一覧表!AP25</f>
        <v/>
      </c>
      <c r="C163" t="str">
        <f>申込一覧表!AT25</f>
        <v/>
      </c>
      <c r="D163" t="str">
        <f>申込一覧表!AE25</f>
        <v/>
      </c>
      <c r="E163">
        <v>0</v>
      </c>
      <c r="F163">
        <v>0</v>
      </c>
      <c r="G163" t="str">
        <f>申込一覧表!AY25</f>
        <v>999:99.99</v>
      </c>
    </row>
    <row r="164" spans="1:7">
      <c r="A164" t="str">
        <f>IF(申込一覧表!K26="","",申込一覧表!AB26)</f>
        <v/>
      </c>
      <c r="B164" t="str">
        <f>申込一覧表!AP26</f>
        <v/>
      </c>
      <c r="C164" t="str">
        <f>申込一覧表!AT26</f>
        <v/>
      </c>
      <c r="D164" t="str">
        <f>申込一覧表!AE26</f>
        <v/>
      </c>
      <c r="E164">
        <v>0</v>
      </c>
      <c r="F164">
        <v>0</v>
      </c>
      <c r="G164" t="str">
        <f>申込一覧表!AY26</f>
        <v>999:99.99</v>
      </c>
    </row>
    <row r="165" spans="1:7">
      <c r="A165" t="str">
        <f>IF(申込一覧表!K27="","",申込一覧表!AB27)</f>
        <v/>
      </c>
      <c r="B165" t="str">
        <f>申込一覧表!AP27</f>
        <v/>
      </c>
      <c r="C165" t="str">
        <f>申込一覧表!AT27</f>
        <v/>
      </c>
      <c r="D165" t="str">
        <f>申込一覧表!AE27</f>
        <v/>
      </c>
      <c r="E165">
        <v>0</v>
      </c>
      <c r="F165">
        <v>0</v>
      </c>
      <c r="G165" t="str">
        <f>申込一覧表!AY27</f>
        <v>999:99.99</v>
      </c>
    </row>
    <row r="166" spans="1:7">
      <c r="A166" t="str">
        <f>IF(申込一覧表!K28="","",申込一覧表!AB28)</f>
        <v/>
      </c>
      <c r="B166" t="str">
        <f>申込一覧表!AP28</f>
        <v/>
      </c>
      <c r="C166" t="str">
        <f>申込一覧表!AT28</f>
        <v/>
      </c>
      <c r="D166" t="str">
        <f>申込一覧表!AE28</f>
        <v/>
      </c>
      <c r="E166">
        <v>0</v>
      </c>
      <c r="F166">
        <v>0</v>
      </c>
      <c r="G166" t="str">
        <f>申込一覧表!AY28</f>
        <v>999:99.99</v>
      </c>
    </row>
    <row r="167" spans="1:7">
      <c r="A167" t="str">
        <f>IF(申込一覧表!K29="","",申込一覧表!AB29)</f>
        <v/>
      </c>
      <c r="B167" t="str">
        <f>申込一覧表!AP29</f>
        <v/>
      </c>
      <c r="C167" t="str">
        <f>申込一覧表!AT29</f>
        <v/>
      </c>
      <c r="D167" t="str">
        <f>申込一覧表!AE29</f>
        <v/>
      </c>
      <c r="E167">
        <v>0</v>
      </c>
      <c r="F167">
        <v>0</v>
      </c>
      <c r="G167" t="str">
        <f>申込一覧表!AY29</f>
        <v>999:99.99</v>
      </c>
    </row>
    <row r="168" spans="1:7">
      <c r="A168" t="str">
        <f>IF(申込一覧表!K30="","",申込一覧表!AB30)</f>
        <v/>
      </c>
      <c r="B168" t="str">
        <f>申込一覧表!AP30</f>
        <v/>
      </c>
      <c r="C168" t="str">
        <f>申込一覧表!AT30</f>
        <v/>
      </c>
      <c r="D168" t="str">
        <f>申込一覧表!AE30</f>
        <v/>
      </c>
      <c r="E168">
        <v>0</v>
      </c>
      <c r="F168">
        <v>0</v>
      </c>
      <c r="G168" t="str">
        <f>申込一覧表!AY30</f>
        <v>999:99.99</v>
      </c>
    </row>
    <row r="169" spans="1:7">
      <c r="A169" t="str">
        <f>IF(申込一覧表!K31="","",申込一覧表!AB31)</f>
        <v/>
      </c>
      <c r="B169" t="str">
        <f>申込一覧表!AP31</f>
        <v/>
      </c>
      <c r="C169" t="str">
        <f>申込一覧表!AT31</f>
        <v/>
      </c>
      <c r="D169" t="str">
        <f>申込一覧表!AE31</f>
        <v/>
      </c>
      <c r="E169">
        <v>0</v>
      </c>
      <c r="F169">
        <v>0</v>
      </c>
      <c r="G169" t="str">
        <f>申込一覧表!AY31</f>
        <v>999:99.99</v>
      </c>
    </row>
    <row r="170" spans="1:7">
      <c r="A170" t="str">
        <f>IF(申込一覧表!K32="","",申込一覧表!AB32)</f>
        <v/>
      </c>
      <c r="B170" t="str">
        <f>申込一覧表!AP32</f>
        <v/>
      </c>
      <c r="C170" t="str">
        <f>申込一覧表!AT32</f>
        <v/>
      </c>
      <c r="D170" t="str">
        <f>申込一覧表!AE32</f>
        <v/>
      </c>
      <c r="E170">
        <v>0</v>
      </c>
      <c r="F170">
        <v>0</v>
      </c>
      <c r="G170" t="str">
        <f>申込一覧表!AY32</f>
        <v>999:99.99</v>
      </c>
    </row>
    <row r="171" spans="1:7">
      <c r="A171" t="str">
        <f>IF(申込一覧表!K33="","",申込一覧表!AB33)</f>
        <v/>
      </c>
      <c r="B171" t="str">
        <f>申込一覧表!AP33</f>
        <v/>
      </c>
      <c r="C171" t="str">
        <f>申込一覧表!AT33</f>
        <v/>
      </c>
      <c r="D171" t="str">
        <f>申込一覧表!AE33</f>
        <v/>
      </c>
      <c r="E171">
        <v>0</v>
      </c>
      <c r="F171">
        <v>0</v>
      </c>
      <c r="G171" t="str">
        <f>申込一覧表!AY33</f>
        <v>999:99.99</v>
      </c>
    </row>
    <row r="172" spans="1:7">
      <c r="A172" t="str">
        <f>IF(申込一覧表!K34="","",申込一覧表!AB34)</f>
        <v/>
      </c>
      <c r="B172" t="str">
        <f>申込一覧表!AP34</f>
        <v/>
      </c>
      <c r="C172" t="str">
        <f>申込一覧表!AT34</f>
        <v/>
      </c>
      <c r="D172" t="str">
        <f>申込一覧表!AE34</f>
        <v/>
      </c>
      <c r="E172">
        <v>0</v>
      </c>
      <c r="F172">
        <v>0</v>
      </c>
      <c r="G172" t="str">
        <f>申込一覧表!AY34</f>
        <v>999:99.99</v>
      </c>
    </row>
    <row r="173" spans="1:7">
      <c r="A173" t="str">
        <f>IF(申込一覧表!K35="","",申込一覧表!AB35)</f>
        <v/>
      </c>
      <c r="B173" t="str">
        <f>申込一覧表!AP35</f>
        <v/>
      </c>
      <c r="C173" t="str">
        <f>申込一覧表!AT35</f>
        <v/>
      </c>
      <c r="D173" t="str">
        <f>申込一覧表!AE35</f>
        <v/>
      </c>
      <c r="E173">
        <v>0</v>
      </c>
      <c r="F173">
        <v>0</v>
      </c>
      <c r="G173" t="str">
        <f>申込一覧表!AY35</f>
        <v>999:99.99</v>
      </c>
    </row>
    <row r="174" spans="1:7">
      <c r="A174" t="str">
        <f>IF(申込一覧表!K36="","",申込一覧表!AB36)</f>
        <v/>
      </c>
      <c r="B174" t="str">
        <f>申込一覧表!AP36</f>
        <v/>
      </c>
      <c r="C174" t="str">
        <f>申込一覧表!AT36</f>
        <v/>
      </c>
      <c r="D174" t="str">
        <f>申込一覧表!AE36</f>
        <v/>
      </c>
      <c r="E174">
        <v>0</v>
      </c>
      <c r="F174">
        <v>0</v>
      </c>
      <c r="G174" t="str">
        <f>申込一覧表!AY36</f>
        <v>999:99.99</v>
      </c>
    </row>
    <row r="175" spans="1:7">
      <c r="A175" t="str">
        <f>IF(申込一覧表!K37="","",申込一覧表!AB37)</f>
        <v/>
      </c>
      <c r="B175" t="str">
        <f>申込一覧表!AP37</f>
        <v/>
      </c>
      <c r="C175" t="str">
        <f>申込一覧表!AT37</f>
        <v/>
      </c>
      <c r="D175" t="str">
        <f>申込一覧表!AE37</f>
        <v/>
      </c>
      <c r="E175">
        <v>0</v>
      </c>
      <c r="F175">
        <v>0</v>
      </c>
      <c r="G175" t="str">
        <f>申込一覧表!AY37</f>
        <v>999:99.99</v>
      </c>
    </row>
    <row r="176" spans="1:7">
      <c r="A176" t="str">
        <f>IF(申込一覧表!K38="","",申込一覧表!AB38)</f>
        <v/>
      </c>
      <c r="B176" t="str">
        <f>申込一覧表!AP38</f>
        <v/>
      </c>
      <c r="C176" t="str">
        <f>申込一覧表!AT38</f>
        <v/>
      </c>
      <c r="D176" t="str">
        <f>申込一覧表!AE38</f>
        <v/>
      </c>
      <c r="E176">
        <v>0</v>
      </c>
      <c r="F176">
        <v>0</v>
      </c>
      <c r="G176" t="str">
        <f>申込一覧表!AY38</f>
        <v>999:99.99</v>
      </c>
    </row>
    <row r="177" spans="1:7">
      <c r="A177" t="str">
        <f>IF(申込一覧表!K39="","",申込一覧表!AB39)</f>
        <v/>
      </c>
      <c r="B177" t="str">
        <f>申込一覧表!AP39</f>
        <v/>
      </c>
      <c r="C177" t="str">
        <f>申込一覧表!AT39</f>
        <v/>
      </c>
      <c r="D177" t="str">
        <f>申込一覧表!AE39</f>
        <v/>
      </c>
      <c r="E177">
        <v>0</v>
      </c>
      <c r="F177">
        <v>0</v>
      </c>
      <c r="G177" t="str">
        <f>申込一覧表!AY39</f>
        <v>999:99.99</v>
      </c>
    </row>
    <row r="178" spans="1:7">
      <c r="A178" t="str">
        <f>IF(申込一覧表!K40="","",申込一覧表!AB40)</f>
        <v/>
      </c>
      <c r="B178" t="str">
        <f>申込一覧表!AP40</f>
        <v/>
      </c>
      <c r="C178" t="str">
        <f>申込一覧表!AT40</f>
        <v/>
      </c>
      <c r="D178" t="str">
        <f>申込一覧表!AE40</f>
        <v/>
      </c>
      <c r="E178">
        <v>0</v>
      </c>
      <c r="F178">
        <v>0</v>
      </c>
      <c r="G178" t="str">
        <f>申込一覧表!AY40</f>
        <v>999:99.99</v>
      </c>
    </row>
    <row r="179" spans="1:7">
      <c r="A179" t="str">
        <f>IF(申込一覧表!K41="","",申込一覧表!AB41)</f>
        <v/>
      </c>
      <c r="B179" t="str">
        <f>申込一覧表!AP41</f>
        <v/>
      </c>
      <c r="C179" t="str">
        <f>申込一覧表!AT41</f>
        <v/>
      </c>
      <c r="D179" t="str">
        <f>申込一覧表!AE41</f>
        <v/>
      </c>
      <c r="E179">
        <v>0</v>
      </c>
      <c r="F179">
        <v>0</v>
      </c>
      <c r="G179" t="str">
        <f>申込一覧表!AY41</f>
        <v>999:99.99</v>
      </c>
    </row>
    <row r="180" spans="1:7">
      <c r="A180" t="str">
        <f>IF(申込一覧表!K42="","",申込一覧表!AB42)</f>
        <v/>
      </c>
      <c r="B180" t="str">
        <f>申込一覧表!AP42</f>
        <v/>
      </c>
      <c r="C180" t="str">
        <f>申込一覧表!AT42</f>
        <v/>
      </c>
      <c r="D180" t="str">
        <f>申込一覧表!AE42</f>
        <v/>
      </c>
      <c r="E180">
        <v>0</v>
      </c>
      <c r="F180">
        <v>0</v>
      </c>
      <c r="G180" t="str">
        <f>申込一覧表!AY42</f>
        <v>999:99.99</v>
      </c>
    </row>
    <row r="181" spans="1:7">
      <c r="A181" t="str">
        <f>IF(申込一覧表!K43="","",申込一覧表!AB43)</f>
        <v/>
      </c>
      <c r="B181" t="str">
        <f>申込一覧表!AP43</f>
        <v/>
      </c>
      <c r="C181" t="str">
        <f>申込一覧表!AT43</f>
        <v/>
      </c>
      <c r="D181" t="str">
        <f>申込一覧表!AE43</f>
        <v/>
      </c>
      <c r="E181">
        <v>0</v>
      </c>
      <c r="F181">
        <v>0</v>
      </c>
      <c r="G181" t="str">
        <f>申込一覧表!AY43</f>
        <v>999:99.99</v>
      </c>
    </row>
    <row r="182" spans="1:7">
      <c r="A182" t="str">
        <f>IF(申込一覧表!K44="","",申込一覧表!AB44)</f>
        <v/>
      </c>
      <c r="B182" t="str">
        <f>申込一覧表!AP44</f>
        <v/>
      </c>
      <c r="C182" t="str">
        <f>申込一覧表!AT44</f>
        <v/>
      </c>
      <c r="D182" t="str">
        <f>申込一覧表!AE44</f>
        <v/>
      </c>
      <c r="E182">
        <v>0</v>
      </c>
      <c r="F182">
        <v>0</v>
      </c>
      <c r="G182" t="str">
        <f>申込一覧表!AY44</f>
        <v>999:99.99</v>
      </c>
    </row>
    <row r="183" spans="1:7">
      <c r="A183" t="str">
        <f>IF(申込一覧表!K45="","",申込一覧表!AB45)</f>
        <v/>
      </c>
      <c r="B183" t="str">
        <f>申込一覧表!AP45</f>
        <v/>
      </c>
      <c r="C183" t="str">
        <f>申込一覧表!AT45</f>
        <v/>
      </c>
      <c r="D183" t="str">
        <f>申込一覧表!AE45</f>
        <v/>
      </c>
      <c r="E183">
        <v>0</v>
      </c>
      <c r="F183">
        <v>0</v>
      </c>
      <c r="G183" t="str">
        <f>申込一覧表!AY45</f>
        <v>999:99.99</v>
      </c>
    </row>
    <row r="184" spans="1:7">
      <c r="A184" t="str">
        <f>IF(申込一覧表!K46="","",申込一覧表!AB46)</f>
        <v/>
      </c>
      <c r="B184" t="str">
        <f>申込一覧表!AP46</f>
        <v/>
      </c>
      <c r="C184" t="str">
        <f>申込一覧表!AT46</f>
        <v/>
      </c>
      <c r="D184" t="str">
        <f>申込一覧表!AE46</f>
        <v/>
      </c>
      <c r="E184">
        <v>0</v>
      </c>
      <c r="F184">
        <v>0</v>
      </c>
      <c r="G184" t="str">
        <f>申込一覧表!AY46</f>
        <v>999:99.99</v>
      </c>
    </row>
    <row r="185" spans="1:7">
      <c r="A185" t="str">
        <f>IF(申込一覧表!K47="","",申込一覧表!AB47)</f>
        <v/>
      </c>
      <c r="B185" t="str">
        <f>申込一覧表!AP47</f>
        <v/>
      </c>
      <c r="C185" t="str">
        <f>申込一覧表!AT47</f>
        <v/>
      </c>
      <c r="D185" t="str">
        <f>申込一覧表!AE47</f>
        <v/>
      </c>
      <c r="E185">
        <v>0</v>
      </c>
      <c r="F185">
        <v>0</v>
      </c>
      <c r="G185" t="str">
        <f>申込一覧表!AY47</f>
        <v>999:99.99</v>
      </c>
    </row>
    <row r="186" spans="1:7">
      <c r="A186" t="str">
        <f>IF(申込一覧表!K48="","",申込一覧表!AB48)</f>
        <v/>
      </c>
      <c r="B186" t="str">
        <f>申込一覧表!AP48</f>
        <v/>
      </c>
      <c r="C186" t="str">
        <f>申込一覧表!AT48</f>
        <v/>
      </c>
      <c r="D186" t="str">
        <f>申込一覧表!AE48</f>
        <v/>
      </c>
      <c r="E186">
        <v>0</v>
      </c>
      <c r="F186">
        <v>0</v>
      </c>
      <c r="G186" t="str">
        <f>申込一覧表!AY48</f>
        <v>999:99.99</v>
      </c>
    </row>
    <row r="187" spans="1:7">
      <c r="A187" t="str">
        <f>IF(申込一覧表!K49="","",申込一覧表!AB49)</f>
        <v/>
      </c>
      <c r="B187" t="str">
        <f>申込一覧表!AP49</f>
        <v/>
      </c>
      <c r="C187" t="str">
        <f>申込一覧表!AT49</f>
        <v/>
      </c>
      <c r="D187" t="str">
        <f>申込一覧表!AE49</f>
        <v/>
      </c>
      <c r="E187">
        <v>0</v>
      </c>
      <c r="F187">
        <v>0</v>
      </c>
      <c r="G187" t="str">
        <f>申込一覧表!AY49</f>
        <v>999:99.99</v>
      </c>
    </row>
    <row r="188" spans="1:7">
      <c r="A188" t="str">
        <f>IF(申込一覧表!K50="","",申込一覧表!AB50)</f>
        <v/>
      </c>
      <c r="B188" t="str">
        <f>申込一覧表!AP50</f>
        <v/>
      </c>
      <c r="C188" t="str">
        <f>申込一覧表!AT50</f>
        <v/>
      </c>
      <c r="D188" t="str">
        <f>申込一覧表!AE50</f>
        <v/>
      </c>
      <c r="E188">
        <v>0</v>
      </c>
      <c r="F188">
        <v>0</v>
      </c>
      <c r="G188" t="str">
        <f>申込一覧表!AY50</f>
        <v>999:99.99</v>
      </c>
    </row>
    <row r="189" spans="1:7">
      <c r="A189" t="str">
        <f>IF(申込一覧表!K51="","",申込一覧表!AB51)</f>
        <v/>
      </c>
      <c r="B189" t="str">
        <f>申込一覧表!AP51</f>
        <v/>
      </c>
      <c r="C189" t="str">
        <f>申込一覧表!AT51</f>
        <v/>
      </c>
      <c r="D189" t="str">
        <f>申込一覧表!AE51</f>
        <v/>
      </c>
      <c r="E189">
        <v>0</v>
      </c>
      <c r="F189">
        <v>0</v>
      </c>
      <c r="G189" t="str">
        <f>申込一覧表!AY51</f>
        <v>999:99.99</v>
      </c>
    </row>
    <row r="190" spans="1:7">
      <c r="A190" t="str">
        <f>IF(申込一覧表!K52="","",申込一覧表!AB52)</f>
        <v/>
      </c>
      <c r="B190" t="str">
        <f>申込一覧表!AP52</f>
        <v/>
      </c>
      <c r="C190" t="str">
        <f>申込一覧表!AT52</f>
        <v/>
      </c>
      <c r="D190" t="str">
        <f>申込一覧表!AE52</f>
        <v/>
      </c>
      <c r="E190">
        <v>0</v>
      </c>
      <c r="F190">
        <v>0</v>
      </c>
      <c r="G190" t="str">
        <f>申込一覧表!AY52</f>
        <v>999:99.99</v>
      </c>
    </row>
    <row r="191" spans="1:7">
      <c r="A191" t="str">
        <f>IF(申込一覧表!K53="","",申込一覧表!AB53)</f>
        <v/>
      </c>
      <c r="B191" t="str">
        <f>申込一覧表!AP53</f>
        <v/>
      </c>
      <c r="C191" t="str">
        <f>申込一覧表!AT53</f>
        <v/>
      </c>
      <c r="D191" t="str">
        <f>申込一覧表!AE53</f>
        <v/>
      </c>
      <c r="E191">
        <v>0</v>
      </c>
      <c r="F191">
        <v>0</v>
      </c>
      <c r="G191" t="str">
        <f>申込一覧表!AY53</f>
        <v>999:99.99</v>
      </c>
    </row>
    <row r="192" spans="1:7">
      <c r="A192" t="str">
        <f>IF(申込一覧表!K54="","",申込一覧表!AB54)</f>
        <v/>
      </c>
      <c r="B192" t="str">
        <f>申込一覧表!AP54</f>
        <v/>
      </c>
      <c r="C192" t="str">
        <f>申込一覧表!AT54</f>
        <v/>
      </c>
      <c r="D192" t="str">
        <f>申込一覧表!AE54</f>
        <v/>
      </c>
      <c r="E192">
        <v>0</v>
      </c>
      <c r="F192">
        <v>0</v>
      </c>
      <c r="G192" t="str">
        <f>申込一覧表!AY54</f>
        <v>999:99.99</v>
      </c>
    </row>
    <row r="193" spans="1:7">
      <c r="A193" t="str">
        <f>IF(申込一覧表!K55="","",申込一覧表!AB55)</f>
        <v/>
      </c>
      <c r="B193" t="str">
        <f>申込一覧表!AP55</f>
        <v/>
      </c>
      <c r="C193" t="str">
        <f>申込一覧表!AT55</f>
        <v/>
      </c>
      <c r="D193" t="str">
        <f>申込一覧表!AE55</f>
        <v/>
      </c>
      <c r="E193">
        <v>0</v>
      </c>
      <c r="F193">
        <v>0</v>
      </c>
      <c r="G193" t="str">
        <f>申込一覧表!AY55</f>
        <v>999:99.99</v>
      </c>
    </row>
    <row r="194" spans="1:7">
      <c r="A194" t="str">
        <f>IF(申込一覧表!K56="","",申込一覧表!AB56)</f>
        <v/>
      </c>
      <c r="B194" t="str">
        <f>申込一覧表!AP56</f>
        <v/>
      </c>
      <c r="C194" t="str">
        <f>申込一覧表!AT56</f>
        <v/>
      </c>
      <c r="D194" t="str">
        <f>申込一覧表!AE56</f>
        <v/>
      </c>
      <c r="E194">
        <v>0</v>
      </c>
      <c r="F194">
        <v>0</v>
      </c>
      <c r="G194" t="str">
        <f>申込一覧表!AY56</f>
        <v>999:99.99</v>
      </c>
    </row>
    <row r="195" spans="1:7">
      <c r="A195" t="str">
        <f>IF(申込一覧表!K57="","",申込一覧表!AB57)</f>
        <v/>
      </c>
      <c r="B195" t="str">
        <f>申込一覧表!AP57</f>
        <v/>
      </c>
      <c r="C195" t="str">
        <f>申込一覧表!AT57</f>
        <v/>
      </c>
      <c r="D195" t="str">
        <f>申込一覧表!AE57</f>
        <v/>
      </c>
      <c r="E195">
        <v>0</v>
      </c>
      <c r="F195">
        <v>0</v>
      </c>
      <c r="G195" t="str">
        <f>申込一覧表!AY57</f>
        <v>999:99.99</v>
      </c>
    </row>
    <row r="196" spans="1:7">
      <c r="A196" t="str">
        <f>IF(申込一覧表!K58="","",申込一覧表!AB58)</f>
        <v/>
      </c>
      <c r="B196" t="str">
        <f>申込一覧表!AP58</f>
        <v/>
      </c>
      <c r="C196" t="str">
        <f>申込一覧表!AT58</f>
        <v/>
      </c>
      <c r="D196" t="str">
        <f>申込一覧表!AE58</f>
        <v/>
      </c>
      <c r="E196">
        <v>0</v>
      </c>
      <c r="F196">
        <v>0</v>
      </c>
      <c r="G196" t="str">
        <f>申込一覧表!AY58</f>
        <v>999:99.99</v>
      </c>
    </row>
    <row r="197" spans="1:7">
      <c r="A197" t="str">
        <f>IF(申込一覧表!K59="","",申込一覧表!AB59)</f>
        <v/>
      </c>
      <c r="B197" t="str">
        <f>申込一覧表!AP59</f>
        <v/>
      </c>
      <c r="C197" t="str">
        <f>申込一覧表!AT59</f>
        <v/>
      </c>
      <c r="D197" t="str">
        <f>申込一覧表!AE59</f>
        <v/>
      </c>
      <c r="E197">
        <v>0</v>
      </c>
      <c r="F197">
        <v>0</v>
      </c>
      <c r="G197" t="str">
        <f>申込一覧表!AY59</f>
        <v>999:99.99</v>
      </c>
    </row>
    <row r="198" spans="1:7">
      <c r="A198" t="str">
        <f>IF(申込一覧表!K60="","",申込一覧表!AB60)</f>
        <v/>
      </c>
      <c r="B198" t="str">
        <f>申込一覧表!AP60</f>
        <v/>
      </c>
      <c r="C198" t="str">
        <f>申込一覧表!AT60</f>
        <v/>
      </c>
      <c r="D198" t="str">
        <f>申込一覧表!AE60</f>
        <v/>
      </c>
      <c r="E198">
        <v>0</v>
      </c>
      <c r="F198">
        <v>0</v>
      </c>
      <c r="G198" t="str">
        <f>申込一覧表!AY60</f>
        <v>999:99.99</v>
      </c>
    </row>
    <row r="199" spans="1:7">
      <c r="A199" t="str">
        <f>IF(申込一覧表!K61="","",申込一覧表!AB61)</f>
        <v/>
      </c>
      <c r="B199" t="str">
        <f>申込一覧表!AP61</f>
        <v/>
      </c>
      <c r="C199" t="str">
        <f>申込一覧表!AT61</f>
        <v/>
      </c>
      <c r="D199" t="str">
        <f>申込一覧表!AE61</f>
        <v/>
      </c>
      <c r="E199">
        <v>0</v>
      </c>
      <c r="F199">
        <v>0</v>
      </c>
      <c r="G199" t="str">
        <f>申込一覧表!AY61</f>
        <v>999:99.99</v>
      </c>
    </row>
    <row r="200" spans="1:7">
      <c r="A200" t="str">
        <f>IF(申込一覧表!K62="","",申込一覧表!AB62)</f>
        <v/>
      </c>
      <c r="B200" t="str">
        <f>申込一覧表!AP62</f>
        <v/>
      </c>
      <c r="C200" t="str">
        <f>申込一覧表!AT62</f>
        <v/>
      </c>
      <c r="D200" t="str">
        <f>申込一覧表!AE62</f>
        <v/>
      </c>
      <c r="E200">
        <v>0</v>
      </c>
      <c r="F200">
        <v>0</v>
      </c>
      <c r="G200" t="str">
        <f>申込一覧表!AY62</f>
        <v>999:99.99</v>
      </c>
    </row>
    <row r="201" spans="1:7">
      <c r="A201" t="str">
        <f>IF(申込一覧表!K63="","",申込一覧表!AB63)</f>
        <v/>
      </c>
      <c r="B201" t="str">
        <f>申込一覧表!AP63</f>
        <v/>
      </c>
      <c r="C201" t="str">
        <f>申込一覧表!AT63</f>
        <v/>
      </c>
      <c r="D201" t="str">
        <f>申込一覧表!AE63</f>
        <v/>
      </c>
      <c r="E201">
        <v>0</v>
      </c>
      <c r="F201">
        <v>0</v>
      </c>
      <c r="G201" t="str">
        <f>申込一覧表!AY63</f>
        <v>999:99.99</v>
      </c>
    </row>
    <row r="202" spans="1:7">
      <c r="A202" t="str">
        <f>IF(申込一覧表!K64="","",申込一覧表!AB64)</f>
        <v/>
      </c>
      <c r="B202" t="str">
        <f>申込一覧表!AP64</f>
        <v/>
      </c>
      <c r="C202" t="str">
        <f>申込一覧表!AT64</f>
        <v/>
      </c>
      <c r="D202" t="str">
        <f>申込一覧表!AE64</f>
        <v/>
      </c>
      <c r="E202">
        <v>0</v>
      </c>
      <c r="F202">
        <v>0</v>
      </c>
      <c r="G202" t="str">
        <f>申込一覧表!AY64</f>
        <v>999:99.99</v>
      </c>
    </row>
    <row r="203" spans="1:7">
      <c r="A203" t="str">
        <f>IF(申込一覧表!K65="","",申込一覧表!AB65)</f>
        <v/>
      </c>
      <c r="B203" t="str">
        <f>申込一覧表!AP65</f>
        <v/>
      </c>
      <c r="C203" t="str">
        <f>申込一覧表!AT65</f>
        <v/>
      </c>
      <c r="D203" t="str">
        <f>申込一覧表!AE65</f>
        <v/>
      </c>
      <c r="E203">
        <v>0</v>
      </c>
      <c r="F203">
        <v>0</v>
      </c>
      <c r="G203" t="str">
        <f>申込一覧表!AY65</f>
        <v>999:99.99</v>
      </c>
    </row>
    <row r="204" spans="1:7">
      <c r="A204" t="str">
        <f>IF(申込一覧表!K66="","",申込一覧表!AB66)</f>
        <v/>
      </c>
      <c r="B204" t="str">
        <f>申込一覧表!AP66</f>
        <v/>
      </c>
      <c r="C204" t="str">
        <f>申込一覧表!AT66</f>
        <v/>
      </c>
      <c r="D204" t="str">
        <f>申込一覧表!AE66</f>
        <v/>
      </c>
      <c r="E204">
        <v>0</v>
      </c>
      <c r="F204">
        <v>0</v>
      </c>
      <c r="G204" t="str">
        <f>申込一覧表!AY66</f>
        <v>999:99.99</v>
      </c>
    </row>
    <row r="205" spans="1:7">
      <c r="A205" t="str">
        <f>IF(申込一覧表!K67="","",申込一覧表!AB67)</f>
        <v/>
      </c>
      <c r="B205" t="str">
        <f>申込一覧表!AP67</f>
        <v/>
      </c>
      <c r="C205" t="str">
        <f>申込一覧表!AT67</f>
        <v/>
      </c>
      <c r="D205" t="str">
        <f>申込一覧表!AE67</f>
        <v/>
      </c>
      <c r="E205">
        <v>0</v>
      </c>
      <c r="F205">
        <v>0</v>
      </c>
      <c r="G205" t="str">
        <f>申込一覧表!AY67</f>
        <v>999:99.99</v>
      </c>
    </row>
    <row r="206" spans="1:7">
      <c r="A206" t="str">
        <f>IF(申込一覧表!K68="","",申込一覧表!AB68)</f>
        <v/>
      </c>
      <c r="B206" t="str">
        <f>申込一覧表!AP68</f>
        <v/>
      </c>
      <c r="C206" t="str">
        <f>申込一覧表!AT68</f>
        <v/>
      </c>
      <c r="D206" t="str">
        <f>申込一覧表!AE68</f>
        <v/>
      </c>
      <c r="E206">
        <v>0</v>
      </c>
      <c r="F206">
        <v>0</v>
      </c>
      <c r="G206" t="str">
        <f>申込一覧表!AY68</f>
        <v>999:99.99</v>
      </c>
    </row>
    <row r="207" spans="1:7">
      <c r="A207" t="str">
        <f>IF(申込一覧表!K69="","",申込一覧表!AB69)</f>
        <v/>
      </c>
      <c r="B207" t="str">
        <f>申込一覧表!AP69</f>
        <v/>
      </c>
      <c r="C207" t="str">
        <f>申込一覧表!AT69</f>
        <v/>
      </c>
      <c r="D207" t="str">
        <f>申込一覧表!AE69</f>
        <v/>
      </c>
      <c r="E207">
        <v>0</v>
      </c>
      <c r="F207">
        <v>0</v>
      </c>
      <c r="G207" t="str">
        <f>申込一覧表!AY69</f>
        <v>999:99.99</v>
      </c>
    </row>
    <row r="208" spans="1:7">
      <c r="A208" t="str">
        <f>IF(申込一覧表!K70="","",申込一覧表!AB70)</f>
        <v/>
      </c>
      <c r="B208" t="str">
        <f>申込一覧表!AP70</f>
        <v/>
      </c>
      <c r="C208" t="str">
        <f>申込一覧表!AT70</f>
        <v/>
      </c>
      <c r="D208" t="str">
        <f>申込一覧表!AE70</f>
        <v/>
      </c>
      <c r="E208">
        <v>0</v>
      </c>
      <c r="F208">
        <v>0</v>
      </c>
      <c r="G208" t="str">
        <f>申込一覧表!AY70</f>
        <v>999:99.99</v>
      </c>
    </row>
    <row r="209" spans="1:7">
      <c r="A209" t="str">
        <f>IF(申込一覧表!K71="","",申込一覧表!AB71)</f>
        <v/>
      </c>
      <c r="B209" t="str">
        <f>申込一覧表!AP71</f>
        <v/>
      </c>
      <c r="C209" t="str">
        <f>申込一覧表!AT71</f>
        <v/>
      </c>
      <c r="D209" t="str">
        <f>申込一覧表!AE71</f>
        <v/>
      </c>
      <c r="E209">
        <v>0</v>
      </c>
      <c r="F209">
        <v>0</v>
      </c>
      <c r="G209" t="str">
        <f>申込一覧表!AY71</f>
        <v>999:99.99</v>
      </c>
    </row>
    <row r="210" spans="1:7">
      <c r="A210" t="str">
        <f>IF(申込一覧表!K72="","",申込一覧表!AB72)</f>
        <v/>
      </c>
      <c r="B210" t="str">
        <f>申込一覧表!AP72</f>
        <v/>
      </c>
      <c r="C210" t="str">
        <f>申込一覧表!AT72</f>
        <v/>
      </c>
      <c r="D210" t="str">
        <f>申込一覧表!AE72</f>
        <v/>
      </c>
      <c r="E210">
        <v>0</v>
      </c>
      <c r="F210">
        <v>0</v>
      </c>
      <c r="G210" t="str">
        <f>申込一覧表!AY72</f>
        <v>999:99.99</v>
      </c>
    </row>
    <row r="211" spans="1:7">
      <c r="A211" t="str">
        <f>IF(申込一覧表!K73="","",申込一覧表!AB73)</f>
        <v/>
      </c>
      <c r="B211" t="str">
        <f>申込一覧表!AP73</f>
        <v/>
      </c>
      <c r="C211" t="str">
        <f>申込一覧表!AT73</f>
        <v/>
      </c>
      <c r="D211" t="str">
        <f>申込一覧表!AE73</f>
        <v/>
      </c>
      <c r="E211">
        <v>0</v>
      </c>
      <c r="F211">
        <v>0</v>
      </c>
      <c r="G211" t="str">
        <f>申込一覧表!AY73</f>
        <v>999:99.99</v>
      </c>
    </row>
    <row r="212" spans="1:7">
      <c r="A212" t="str">
        <f>IF(申込一覧表!K74="","",申込一覧表!AB74)</f>
        <v/>
      </c>
      <c r="B212" t="str">
        <f>申込一覧表!AP74</f>
        <v/>
      </c>
      <c r="C212" t="str">
        <f>申込一覧表!AT74</f>
        <v/>
      </c>
      <c r="D212" t="str">
        <f>申込一覧表!AE74</f>
        <v/>
      </c>
      <c r="E212">
        <v>0</v>
      </c>
      <c r="F212">
        <v>0</v>
      </c>
      <c r="G212" t="str">
        <f>申込一覧表!AY74</f>
        <v>999:99.99</v>
      </c>
    </row>
    <row r="213" spans="1:7">
      <c r="A213" s="47" t="str">
        <f>IF(申込一覧表!K75="","",申込一覧表!AB75)</f>
        <v/>
      </c>
      <c r="B213" s="47" t="str">
        <f>申込一覧表!AP75</f>
        <v/>
      </c>
      <c r="C213" s="47" t="str">
        <f>申込一覧表!AT75</f>
        <v/>
      </c>
      <c r="D213" s="47" t="str">
        <f>申込一覧表!AE75</f>
        <v/>
      </c>
      <c r="E213" s="47">
        <v>0</v>
      </c>
      <c r="F213" s="47">
        <v>0</v>
      </c>
      <c r="G213" s="47" t="str">
        <f>申込一覧表!AY75</f>
        <v>999:99.99</v>
      </c>
    </row>
    <row r="215" spans="1:7">
      <c r="A215" s="47"/>
      <c r="B215" s="47"/>
      <c r="C215" s="47"/>
      <c r="D215" s="47"/>
      <c r="E215" s="47"/>
      <c r="F215" s="47"/>
      <c r="G215" s="47"/>
    </row>
    <row r="216" spans="1:7">
      <c r="A216" t="str">
        <f>IF(申込一覧表!K78="","",申込一覧表!AB78)</f>
        <v/>
      </c>
      <c r="B216" t="str">
        <f>申込一覧表!AP78</f>
        <v/>
      </c>
      <c r="C216" t="str">
        <f>申込一覧表!AT78</f>
        <v/>
      </c>
      <c r="D216" t="str">
        <f>申込一覧表!AE78</f>
        <v/>
      </c>
      <c r="E216">
        <v>0</v>
      </c>
      <c r="F216">
        <v>5</v>
      </c>
      <c r="G216" t="str">
        <f>申込一覧表!AY78</f>
        <v>999:99.99</v>
      </c>
    </row>
    <row r="217" spans="1:7">
      <c r="A217" t="str">
        <f>IF(申込一覧表!K79="","",申込一覧表!AB79)</f>
        <v/>
      </c>
      <c r="B217" t="str">
        <f>申込一覧表!AP79</f>
        <v/>
      </c>
      <c r="C217" t="str">
        <f>申込一覧表!AT79</f>
        <v/>
      </c>
      <c r="D217" t="str">
        <f>申込一覧表!AE79</f>
        <v/>
      </c>
      <c r="E217">
        <v>0</v>
      </c>
      <c r="F217">
        <v>5</v>
      </c>
      <c r="G217" t="str">
        <f>申込一覧表!AY79</f>
        <v>999:99.99</v>
      </c>
    </row>
    <row r="218" spans="1:7">
      <c r="A218" t="str">
        <f>IF(申込一覧表!K80="","",申込一覧表!AB80)</f>
        <v/>
      </c>
      <c r="B218" t="str">
        <f>申込一覧表!AP80</f>
        <v/>
      </c>
      <c r="C218" t="str">
        <f>申込一覧表!AT80</f>
        <v/>
      </c>
      <c r="D218" t="str">
        <f>申込一覧表!AE80</f>
        <v/>
      </c>
      <c r="E218">
        <v>0</v>
      </c>
      <c r="F218">
        <v>5</v>
      </c>
      <c r="G218" t="str">
        <f>申込一覧表!AY80</f>
        <v>999:99.99</v>
      </c>
    </row>
    <row r="219" spans="1:7">
      <c r="A219" t="str">
        <f>IF(申込一覧表!K81="","",申込一覧表!AB81)</f>
        <v/>
      </c>
      <c r="B219" t="str">
        <f>申込一覧表!AP81</f>
        <v/>
      </c>
      <c r="C219" t="str">
        <f>申込一覧表!AT81</f>
        <v/>
      </c>
      <c r="D219" t="str">
        <f>申込一覧表!AE81</f>
        <v/>
      </c>
      <c r="E219">
        <v>0</v>
      </c>
      <c r="F219">
        <v>5</v>
      </c>
      <c r="G219" t="str">
        <f>申込一覧表!AY81</f>
        <v>999:99.99</v>
      </c>
    </row>
    <row r="220" spans="1:7">
      <c r="A220" t="str">
        <f>IF(申込一覧表!K82="","",申込一覧表!AB82)</f>
        <v/>
      </c>
      <c r="B220" t="str">
        <f>申込一覧表!AP82</f>
        <v/>
      </c>
      <c r="C220" t="str">
        <f>申込一覧表!AT82</f>
        <v/>
      </c>
      <c r="D220" t="str">
        <f>申込一覧表!AE82</f>
        <v/>
      </c>
      <c r="E220">
        <v>0</v>
      </c>
      <c r="F220">
        <v>5</v>
      </c>
      <c r="G220" t="str">
        <f>申込一覧表!AY82</f>
        <v>999:99.99</v>
      </c>
    </row>
    <row r="221" spans="1:7">
      <c r="A221" t="str">
        <f>IF(申込一覧表!K83="","",申込一覧表!AB83)</f>
        <v/>
      </c>
      <c r="B221" t="str">
        <f>申込一覧表!AP83</f>
        <v/>
      </c>
      <c r="C221" t="str">
        <f>申込一覧表!AT83</f>
        <v/>
      </c>
      <c r="D221" t="str">
        <f>申込一覧表!AE83</f>
        <v/>
      </c>
      <c r="E221">
        <v>0</v>
      </c>
      <c r="F221">
        <v>5</v>
      </c>
      <c r="G221" t="str">
        <f>申込一覧表!AY83</f>
        <v>999:99.99</v>
      </c>
    </row>
    <row r="222" spans="1:7">
      <c r="A222" t="str">
        <f>IF(申込一覧表!K84="","",申込一覧表!AB84)</f>
        <v/>
      </c>
      <c r="B222" t="str">
        <f>申込一覧表!AP84</f>
        <v/>
      </c>
      <c r="C222" t="str">
        <f>申込一覧表!AT84</f>
        <v/>
      </c>
      <c r="D222" t="str">
        <f>申込一覧表!AE84</f>
        <v/>
      </c>
      <c r="E222">
        <v>0</v>
      </c>
      <c r="F222">
        <v>5</v>
      </c>
      <c r="G222" t="str">
        <f>申込一覧表!AY84</f>
        <v>999:99.99</v>
      </c>
    </row>
    <row r="223" spans="1:7">
      <c r="A223" t="str">
        <f>IF(申込一覧表!K85="","",申込一覧表!AB85)</f>
        <v/>
      </c>
      <c r="B223" t="str">
        <f>申込一覧表!AP85</f>
        <v/>
      </c>
      <c r="C223" t="str">
        <f>申込一覧表!AT85</f>
        <v/>
      </c>
      <c r="D223" t="str">
        <f>申込一覧表!AE85</f>
        <v/>
      </c>
      <c r="E223">
        <v>0</v>
      </c>
      <c r="F223">
        <v>5</v>
      </c>
      <c r="G223" t="str">
        <f>申込一覧表!AY85</f>
        <v>999:99.99</v>
      </c>
    </row>
    <row r="224" spans="1:7">
      <c r="A224" t="str">
        <f>IF(申込一覧表!K86="","",申込一覧表!AB86)</f>
        <v/>
      </c>
      <c r="B224" t="str">
        <f>申込一覧表!AP86</f>
        <v/>
      </c>
      <c r="C224" t="str">
        <f>申込一覧表!AT86</f>
        <v/>
      </c>
      <c r="D224" t="str">
        <f>申込一覧表!AE86</f>
        <v/>
      </c>
      <c r="E224">
        <v>0</v>
      </c>
      <c r="F224">
        <v>5</v>
      </c>
      <c r="G224" t="str">
        <f>申込一覧表!AY86</f>
        <v>999:99.99</v>
      </c>
    </row>
    <row r="225" spans="1:7">
      <c r="A225" t="str">
        <f>IF(申込一覧表!K87="","",申込一覧表!AB87)</f>
        <v/>
      </c>
      <c r="B225" t="str">
        <f>申込一覧表!AP87</f>
        <v/>
      </c>
      <c r="C225" t="str">
        <f>申込一覧表!AT87</f>
        <v/>
      </c>
      <c r="D225" t="str">
        <f>申込一覧表!AE87</f>
        <v/>
      </c>
      <c r="E225">
        <v>0</v>
      </c>
      <c r="F225">
        <v>5</v>
      </c>
      <c r="G225" t="str">
        <f>申込一覧表!AY87</f>
        <v>999:99.99</v>
      </c>
    </row>
    <row r="226" spans="1:7">
      <c r="A226" t="str">
        <f>IF(申込一覧表!K88="","",申込一覧表!AB88)</f>
        <v/>
      </c>
      <c r="B226" t="str">
        <f>申込一覧表!AP88</f>
        <v/>
      </c>
      <c r="C226" t="str">
        <f>申込一覧表!AT88</f>
        <v/>
      </c>
      <c r="D226" t="str">
        <f>申込一覧表!AE88</f>
        <v/>
      </c>
      <c r="E226">
        <v>0</v>
      </c>
      <c r="F226">
        <v>5</v>
      </c>
      <c r="G226" t="str">
        <f>申込一覧表!AY88</f>
        <v>999:99.99</v>
      </c>
    </row>
    <row r="227" spans="1:7">
      <c r="A227" t="str">
        <f>IF(申込一覧表!K89="","",申込一覧表!AB89)</f>
        <v/>
      </c>
      <c r="B227" t="str">
        <f>申込一覧表!AP89</f>
        <v/>
      </c>
      <c r="C227" t="str">
        <f>申込一覧表!AT89</f>
        <v/>
      </c>
      <c r="D227" t="str">
        <f>申込一覧表!AE89</f>
        <v/>
      </c>
      <c r="E227">
        <v>0</v>
      </c>
      <c r="F227">
        <v>5</v>
      </c>
      <c r="G227" t="str">
        <f>申込一覧表!AY89</f>
        <v>999:99.99</v>
      </c>
    </row>
    <row r="228" spans="1:7">
      <c r="A228" t="str">
        <f>IF(申込一覧表!K90="","",申込一覧表!AB90)</f>
        <v/>
      </c>
      <c r="B228" t="str">
        <f>申込一覧表!AP90</f>
        <v/>
      </c>
      <c r="C228" t="str">
        <f>申込一覧表!AT90</f>
        <v/>
      </c>
      <c r="D228" t="str">
        <f>申込一覧表!AE90</f>
        <v/>
      </c>
      <c r="E228">
        <v>0</v>
      </c>
      <c r="F228">
        <v>5</v>
      </c>
      <c r="G228" t="str">
        <f>申込一覧表!AY90</f>
        <v>999:99.99</v>
      </c>
    </row>
    <row r="229" spans="1:7">
      <c r="A229" t="str">
        <f>IF(申込一覧表!K91="","",申込一覧表!AB91)</f>
        <v/>
      </c>
      <c r="B229" t="str">
        <f>申込一覧表!AP91</f>
        <v/>
      </c>
      <c r="C229" t="str">
        <f>申込一覧表!AT91</f>
        <v/>
      </c>
      <c r="D229" t="str">
        <f>申込一覧表!AE91</f>
        <v/>
      </c>
      <c r="E229">
        <v>0</v>
      </c>
      <c r="F229">
        <v>5</v>
      </c>
      <c r="G229" t="str">
        <f>申込一覧表!AY91</f>
        <v>999:99.99</v>
      </c>
    </row>
    <row r="230" spans="1:7">
      <c r="A230" t="str">
        <f>IF(申込一覧表!K92="","",申込一覧表!AB92)</f>
        <v/>
      </c>
      <c r="B230" t="str">
        <f>申込一覧表!AP92</f>
        <v/>
      </c>
      <c r="C230" t="str">
        <f>申込一覧表!AT92</f>
        <v/>
      </c>
      <c r="D230" t="str">
        <f>申込一覧表!AE92</f>
        <v/>
      </c>
      <c r="E230">
        <v>0</v>
      </c>
      <c r="F230">
        <v>5</v>
      </c>
      <c r="G230" t="str">
        <f>申込一覧表!AY92</f>
        <v>999:99.99</v>
      </c>
    </row>
    <row r="231" spans="1:7">
      <c r="A231" t="str">
        <f>IF(申込一覧表!K93="","",申込一覧表!AB93)</f>
        <v/>
      </c>
      <c r="B231" t="str">
        <f>申込一覧表!AP93</f>
        <v/>
      </c>
      <c r="C231" t="str">
        <f>申込一覧表!AT93</f>
        <v/>
      </c>
      <c r="D231" t="str">
        <f>申込一覧表!AE93</f>
        <v/>
      </c>
      <c r="E231">
        <v>0</v>
      </c>
      <c r="F231">
        <v>5</v>
      </c>
      <c r="G231" t="str">
        <f>申込一覧表!AY93</f>
        <v>999:99.99</v>
      </c>
    </row>
    <row r="232" spans="1:7">
      <c r="A232" t="str">
        <f>IF(申込一覧表!K94="","",申込一覧表!AB94)</f>
        <v/>
      </c>
      <c r="B232" t="str">
        <f>申込一覧表!AP94</f>
        <v/>
      </c>
      <c r="C232" t="str">
        <f>申込一覧表!AT94</f>
        <v/>
      </c>
      <c r="D232" t="str">
        <f>申込一覧表!AE94</f>
        <v/>
      </c>
      <c r="E232">
        <v>0</v>
      </c>
      <c r="F232">
        <v>5</v>
      </c>
      <c r="G232" t="str">
        <f>申込一覧表!AY94</f>
        <v>999:99.99</v>
      </c>
    </row>
    <row r="233" spans="1:7">
      <c r="A233" t="str">
        <f>IF(申込一覧表!K95="","",申込一覧表!AB95)</f>
        <v/>
      </c>
      <c r="B233" t="str">
        <f>申込一覧表!AP95</f>
        <v/>
      </c>
      <c r="C233" t="str">
        <f>申込一覧表!AT95</f>
        <v/>
      </c>
      <c r="D233" t="str">
        <f>申込一覧表!AE95</f>
        <v/>
      </c>
      <c r="E233">
        <v>0</v>
      </c>
      <c r="F233">
        <v>5</v>
      </c>
      <c r="G233" t="str">
        <f>申込一覧表!AY95</f>
        <v>999:99.99</v>
      </c>
    </row>
    <row r="234" spans="1:7">
      <c r="A234" t="str">
        <f>IF(申込一覧表!K96="","",申込一覧表!AB96)</f>
        <v/>
      </c>
      <c r="B234" t="str">
        <f>申込一覧表!AP96</f>
        <v/>
      </c>
      <c r="C234" t="str">
        <f>申込一覧表!AT96</f>
        <v/>
      </c>
      <c r="D234" t="str">
        <f>申込一覧表!AE96</f>
        <v/>
      </c>
      <c r="E234">
        <v>0</v>
      </c>
      <c r="F234">
        <v>5</v>
      </c>
      <c r="G234" t="str">
        <f>申込一覧表!AY96</f>
        <v>999:99.99</v>
      </c>
    </row>
    <row r="235" spans="1:7">
      <c r="A235" t="str">
        <f>IF(申込一覧表!K97="","",申込一覧表!AB97)</f>
        <v/>
      </c>
      <c r="B235" t="str">
        <f>申込一覧表!AP97</f>
        <v/>
      </c>
      <c r="C235" t="str">
        <f>申込一覧表!AT97</f>
        <v/>
      </c>
      <c r="D235" t="str">
        <f>申込一覧表!AE97</f>
        <v/>
      </c>
      <c r="E235">
        <v>0</v>
      </c>
      <c r="F235">
        <v>5</v>
      </c>
      <c r="G235" t="str">
        <f>申込一覧表!AY97</f>
        <v>999:99.99</v>
      </c>
    </row>
    <row r="236" spans="1:7">
      <c r="A236" t="str">
        <f>IF(申込一覧表!K98="","",申込一覧表!AB98)</f>
        <v/>
      </c>
      <c r="B236" t="str">
        <f>申込一覧表!AP98</f>
        <v/>
      </c>
      <c r="C236" t="str">
        <f>申込一覧表!AT98</f>
        <v/>
      </c>
      <c r="D236" t="str">
        <f>申込一覧表!AE98</f>
        <v/>
      </c>
      <c r="E236">
        <v>0</v>
      </c>
      <c r="F236">
        <v>5</v>
      </c>
      <c r="G236" t="str">
        <f>申込一覧表!AY98</f>
        <v>999:99.99</v>
      </c>
    </row>
    <row r="237" spans="1:7">
      <c r="A237" t="str">
        <f>IF(申込一覧表!K99="","",申込一覧表!AB99)</f>
        <v/>
      </c>
      <c r="B237" t="str">
        <f>申込一覧表!AP99</f>
        <v/>
      </c>
      <c r="C237" t="str">
        <f>申込一覧表!AT99</f>
        <v/>
      </c>
      <c r="D237" t="str">
        <f>申込一覧表!AE99</f>
        <v/>
      </c>
      <c r="E237">
        <v>0</v>
      </c>
      <c r="F237">
        <v>5</v>
      </c>
      <c r="G237" t="str">
        <f>申込一覧表!AY99</f>
        <v>999:99.99</v>
      </c>
    </row>
    <row r="238" spans="1:7">
      <c r="A238" t="str">
        <f>IF(申込一覧表!K100="","",申込一覧表!AB100)</f>
        <v/>
      </c>
      <c r="B238" t="str">
        <f>申込一覧表!AP100</f>
        <v/>
      </c>
      <c r="C238" t="str">
        <f>申込一覧表!AT100</f>
        <v/>
      </c>
      <c r="D238" t="str">
        <f>申込一覧表!AE100</f>
        <v/>
      </c>
      <c r="E238">
        <v>0</v>
      </c>
      <c r="F238">
        <v>5</v>
      </c>
      <c r="G238" t="str">
        <f>申込一覧表!AY100</f>
        <v>999:99.99</v>
      </c>
    </row>
    <row r="239" spans="1:7">
      <c r="A239" t="str">
        <f>IF(申込一覧表!K101="","",申込一覧表!AB101)</f>
        <v/>
      </c>
      <c r="B239" t="str">
        <f>申込一覧表!AP101</f>
        <v/>
      </c>
      <c r="C239" t="str">
        <f>申込一覧表!AT101</f>
        <v/>
      </c>
      <c r="D239" t="str">
        <f>申込一覧表!AE101</f>
        <v/>
      </c>
      <c r="E239">
        <v>0</v>
      </c>
      <c r="F239">
        <v>5</v>
      </c>
      <c r="G239" t="str">
        <f>申込一覧表!AY101</f>
        <v>999:99.99</v>
      </c>
    </row>
    <row r="240" spans="1:7">
      <c r="A240" t="str">
        <f>IF(申込一覧表!K102="","",申込一覧表!AB102)</f>
        <v/>
      </c>
      <c r="B240" t="str">
        <f>申込一覧表!AP102</f>
        <v/>
      </c>
      <c r="C240" t="str">
        <f>申込一覧表!AT102</f>
        <v/>
      </c>
      <c r="D240" t="str">
        <f>申込一覧表!AE102</f>
        <v/>
      </c>
      <c r="E240">
        <v>0</v>
      </c>
      <c r="F240">
        <v>5</v>
      </c>
      <c r="G240" t="str">
        <f>申込一覧表!AY102</f>
        <v>999:99.99</v>
      </c>
    </row>
    <row r="241" spans="1:7">
      <c r="A241" t="str">
        <f>IF(申込一覧表!K103="","",申込一覧表!AB103)</f>
        <v/>
      </c>
      <c r="B241" t="str">
        <f>申込一覧表!AP103</f>
        <v/>
      </c>
      <c r="C241" t="str">
        <f>申込一覧表!AT103</f>
        <v/>
      </c>
      <c r="D241" t="str">
        <f>申込一覧表!AE103</f>
        <v/>
      </c>
      <c r="E241">
        <v>0</v>
      </c>
      <c r="F241">
        <v>5</v>
      </c>
      <c r="G241" t="str">
        <f>申込一覧表!AY103</f>
        <v>999:99.99</v>
      </c>
    </row>
    <row r="242" spans="1:7">
      <c r="A242" t="str">
        <f>IF(申込一覧表!K104="","",申込一覧表!AB104)</f>
        <v/>
      </c>
      <c r="B242" t="str">
        <f>申込一覧表!AP104</f>
        <v/>
      </c>
      <c r="C242" t="str">
        <f>申込一覧表!AT104</f>
        <v/>
      </c>
      <c r="D242" t="str">
        <f>申込一覧表!AE104</f>
        <v/>
      </c>
      <c r="E242">
        <v>0</v>
      </c>
      <c r="F242">
        <v>5</v>
      </c>
      <c r="G242" t="str">
        <f>申込一覧表!AY104</f>
        <v>999:99.99</v>
      </c>
    </row>
    <row r="243" spans="1:7">
      <c r="A243" t="str">
        <f>IF(申込一覧表!K105="","",申込一覧表!AB105)</f>
        <v/>
      </c>
      <c r="B243" t="str">
        <f>申込一覧表!AP105</f>
        <v/>
      </c>
      <c r="C243" t="str">
        <f>申込一覧表!AT105</f>
        <v/>
      </c>
      <c r="D243" t="str">
        <f>申込一覧表!AE105</f>
        <v/>
      </c>
      <c r="E243">
        <v>0</v>
      </c>
      <c r="F243">
        <v>5</v>
      </c>
      <c r="G243" t="str">
        <f>申込一覧表!AY105</f>
        <v>999:99.99</v>
      </c>
    </row>
    <row r="244" spans="1:7">
      <c r="A244" t="str">
        <f>IF(申込一覧表!K106="","",申込一覧表!AB106)</f>
        <v/>
      </c>
      <c r="B244" t="str">
        <f>申込一覧表!AP106</f>
        <v/>
      </c>
      <c r="C244" t="str">
        <f>申込一覧表!AT106</f>
        <v/>
      </c>
      <c r="D244" t="str">
        <f>申込一覧表!AE106</f>
        <v/>
      </c>
      <c r="E244">
        <v>0</v>
      </c>
      <c r="F244">
        <v>5</v>
      </c>
      <c r="G244" t="str">
        <f>申込一覧表!AY106</f>
        <v>999:99.99</v>
      </c>
    </row>
    <row r="245" spans="1:7">
      <c r="A245" t="str">
        <f>IF(申込一覧表!K107="","",申込一覧表!AB107)</f>
        <v/>
      </c>
      <c r="B245" t="str">
        <f>申込一覧表!AP107</f>
        <v/>
      </c>
      <c r="C245" t="str">
        <f>申込一覧表!AT107</f>
        <v/>
      </c>
      <c r="D245" t="str">
        <f>申込一覧表!AE107</f>
        <v/>
      </c>
      <c r="E245">
        <v>0</v>
      </c>
      <c r="F245">
        <v>5</v>
      </c>
      <c r="G245" t="str">
        <f>申込一覧表!AY107</f>
        <v>999:99.99</v>
      </c>
    </row>
    <row r="246" spans="1:7">
      <c r="A246" t="str">
        <f>IF(申込一覧表!K108="","",申込一覧表!AB108)</f>
        <v/>
      </c>
      <c r="B246" t="str">
        <f>申込一覧表!AP108</f>
        <v/>
      </c>
      <c r="C246" t="str">
        <f>申込一覧表!AT108</f>
        <v/>
      </c>
      <c r="D246" t="str">
        <f>申込一覧表!AE108</f>
        <v/>
      </c>
      <c r="E246">
        <v>0</v>
      </c>
      <c r="F246">
        <v>5</v>
      </c>
      <c r="G246" t="str">
        <f>申込一覧表!AY108</f>
        <v>999:99.99</v>
      </c>
    </row>
    <row r="247" spans="1:7">
      <c r="A247" t="str">
        <f>IF(申込一覧表!K109="","",申込一覧表!AB109)</f>
        <v/>
      </c>
      <c r="B247" t="str">
        <f>申込一覧表!AP109</f>
        <v/>
      </c>
      <c r="C247" t="str">
        <f>申込一覧表!AT109</f>
        <v/>
      </c>
      <c r="D247" t="str">
        <f>申込一覧表!AE109</f>
        <v/>
      </c>
      <c r="E247">
        <v>0</v>
      </c>
      <c r="F247">
        <v>5</v>
      </c>
      <c r="G247" t="str">
        <f>申込一覧表!AY109</f>
        <v>999:99.99</v>
      </c>
    </row>
    <row r="248" spans="1:7">
      <c r="A248" t="str">
        <f>IF(申込一覧表!K110="","",申込一覧表!AB110)</f>
        <v/>
      </c>
      <c r="B248" t="str">
        <f>申込一覧表!AP110</f>
        <v/>
      </c>
      <c r="C248" t="str">
        <f>申込一覧表!AT110</f>
        <v/>
      </c>
      <c r="D248" t="str">
        <f>申込一覧表!AE110</f>
        <v/>
      </c>
      <c r="E248">
        <v>0</v>
      </c>
      <c r="F248">
        <v>5</v>
      </c>
      <c r="G248" t="str">
        <f>申込一覧表!AY110</f>
        <v>999:99.99</v>
      </c>
    </row>
    <row r="249" spans="1:7">
      <c r="A249" t="str">
        <f>IF(申込一覧表!K111="","",申込一覧表!AB111)</f>
        <v/>
      </c>
      <c r="B249" t="str">
        <f>申込一覧表!AP111</f>
        <v/>
      </c>
      <c r="C249" t="str">
        <f>申込一覧表!AT111</f>
        <v/>
      </c>
      <c r="D249" t="str">
        <f>申込一覧表!AE111</f>
        <v/>
      </c>
      <c r="E249">
        <v>0</v>
      </c>
      <c r="F249">
        <v>5</v>
      </c>
      <c r="G249" t="str">
        <f>申込一覧表!AY111</f>
        <v>999:99.99</v>
      </c>
    </row>
    <row r="250" spans="1:7">
      <c r="A250" t="str">
        <f>IF(申込一覧表!K112="","",申込一覧表!AB112)</f>
        <v/>
      </c>
      <c r="B250" t="str">
        <f>申込一覧表!AP112</f>
        <v/>
      </c>
      <c r="C250" t="str">
        <f>申込一覧表!AT112</f>
        <v/>
      </c>
      <c r="D250" t="str">
        <f>申込一覧表!AE112</f>
        <v/>
      </c>
      <c r="E250">
        <v>0</v>
      </c>
      <c r="F250">
        <v>5</v>
      </c>
      <c r="G250" t="str">
        <f>申込一覧表!AY112</f>
        <v>999:99.99</v>
      </c>
    </row>
    <row r="251" spans="1:7">
      <c r="A251" t="str">
        <f>IF(申込一覧表!K113="","",申込一覧表!AB113)</f>
        <v/>
      </c>
      <c r="B251" t="str">
        <f>申込一覧表!AP113</f>
        <v/>
      </c>
      <c r="C251" t="str">
        <f>申込一覧表!AT113</f>
        <v/>
      </c>
      <c r="D251" t="str">
        <f>申込一覧表!AE113</f>
        <v/>
      </c>
      <c r="E251">
        <v>0</v>
      </c>
      <c r="F251">
        <v>5</v>
      </c>
      <c r="G251" t="str">
        <f>申込一覧表!AY113</f>
        <v>999:99.99</v>
      </c>
    </row>
    <row r="252" spans="1:7">
      <c r="A252" t="str">
        <f>IF(申込一覧表!K114="","",申込一覧表!AB114)</f>
        <v/>
      </c>
      <c r="B252" t="str">
        <f>申込一覧表!AP114</f>
        <v/>
      </c>
      <c r="C252" t="str">
        <f>申込一覧表!AT114</f>
        <v/>
      </c>
      <c r="D252" t="str">
        <f>申込一覧表!AE114</f>
        <v/>
      </c>
      <c r="E252">
        <v>0</v>
      </c>
      <c r="F252">
        <v>5</v>
      </c>
      <c r="G252" t="str">
        <f>申込一覧表!AY114</f>
        <v>999:99.99</v>
      </c>
    </row>
    <row r="253" spans="1:7">
      <c r="A253" t="str">
        <f>IF(申込一覧表!K115="","",申込一覧表!AB115)</f>
        <v/>
      </c>
      <c r="B253" t="str">
        <f>申込一覧表!AP115</f>
        <v/>
      </c>
      <c r="C253" t="str">
        <f>申込一覧表!AT115</f>
        <v/>
      </c>
      <c r="D253" t="str">
        <f>申込一覧表!AE115</f>
        <v/>
      </c>
      <c r="E253">
        <v>0</v>
      </c>
      <c r="F253">
        <v>5</v>
      </c>
      <c r="G253" t="str">
        <f>申込一覧表!AY115</f>
        <v>999:99.99</v>
      </c>
    </row>
    <row r="254" spans="1:7">
      <c r="A254" t="str">
        <f>IF(申込一覧表!K116="","",申込一覧表!AB116)</f>
        <v/>
      </c>
      <c r="B254" t="str">
        <f>申込一覧表!AP116</f>
        <v/>
      </c>
      <c r="C254" t="str">
        <f>申込一覧表!AT116</f>
        <v/>
      </c>
      <c r="D254" t="str">
        <f>申込一覧表!AE116</f>
        <v/>
      </c>
      <c r="E254">
        <v>0</v>
      </c>
      <c r="F254">
        <v>5</v>
      </c>
      <c r="G254" t="str">
        <f>申込一覧表!AY116</f>
        <v>999:99.99</v>
      </c>
    </row>
    <row r="255" spans="1:7">
      <c r="A255" t="str">
        <f>IF(申込一覧表!K117="","",申込一覧表!AB117)</f>
        <v/>
      </c>
      <c r="B255" t="str">
        <f>申込一覧表!AP117</f>
        <v/>
      </c>
      <c r="C255" t="str">
        <f>申込一覧表!AT117</f>
        <v/>
      </c>
      <c r="D255" t="str">
        <f>申込一覧表!AE117</f>
        <v/>
      </c>
      <c r="E255">
        <v>0</v>
      </c>
      <c r="F255">
        <v>5</v>
      </c>
      <c r="G255" t="str">
        <f>申込一覧表!AY117</f>
        <v>999:99.99</v>
      </c>
    </row>
    <row r="256" spans="1:7">
      <c r="A256" t="str">
        <f>IF(申込一覧表!K118="","",申込一覧表!AB118)</f>
        <v/>
      </c>
      <c r="B256" t="str">
        <f>申込一覧表!AP118</f>
        <v/>
      </c>
      <c r="C256" t="str">
        <f>申込一覧表!AT118</f>
        <v/>
      </c>
      <c r="D256" t="str">
        <f>申込一覧表!AE118</f>
        <v/>
      </c>
      <c r="E256">
        <v>0</v>
      </c>
      <c r="F256">
        <v>5</v>
      </c>
      <c r="G256" t="str">
        <f>申込一覧表!AY118</f>
        <v>999:99.99</v>
      </c>
    </row>
    <row r="257" spans="1:7">
      <c r="A257" t="str">
        <f>IF(申込一覧表!K119="","",申込一覧表!AB119)</f>
        <v/>
      </c>
      <c r="B257" t="str">
        <f>申込一覧表!AP119</f>
        <v/>
      </c>
      <c r="C257" t="str">
        <f>申込一覧表!AT119</f>
        <v/>
      </c>
      <c r="D257" t="str">
        <f>申込一覧表!AE119</f>
        <v/>
      </c>
      <c r="E257">
        <v>0</v>
      </c>
      <c r="F257">
        <v>5</v>
      </c>
      <c r="G257" t="str">
        <f>申込一覧表!AY119</f>
        <v>999:99.99</v>
      </c>
    </row>
    <row r="258" spans="1:7">
      <c r="A258" t="str">
        <f>IF(申込一覧表!K120="","",申込一覧表!AB120)</f>
        <v/>
      </c>
      <c r="B258" t="str">
        <f>申込一覧表!AP120</f>
        <v/>
      </c>
      <c r="C258" t="str">
        <f>申込一覧表!AT120</f>
        <v/>
      </c>
      <c r="D258" t="str">
        <f>申込一覧表!AE120</f>
        <v/>
      </c>
      <c r="E258">
        <v>0</v>
      </c>
      <c r="F258">
        <v>5</v>
      </c>
      <c r="G258" t="str">
        <f>申込一覧表!AY120</f>
        <v>999:99.99</v>
      </c>
    </row>
    <row r="259" spans="1:7">
      <c r="A259" t="str">
        <f>IF(申込一覧表!K121="","",申込一覧表!AB121)</f>
        <v/>
      </c>
      <c r="B259" t="str">
        <f>申込一覧表!AP121</f>
        <v/>
      </c>
      <c r="C259" t="str">
        <f>申込一覧表!AT121</f>
        <v/>
      </c>
      <c r="D259" t="str">
        <f>申込一覧表!AE121</f>
        <v/>
      </c>
      <c r="E259">
        <v>0</v>
      </c>
      <c r="F259">
        <v>5</v>
      </c>
      <c r="G259" t="str">
        <f>申込一覧表!AY121</f>
        <v>999:99.99</v>
      </c>
    </row>
    <row r="260" spans="1:7">
      <c r="A260" t="str">
        <f>IF(申込一覧表!K122="","",申込一覧表!AB122)</f>
        <v/>
      </c>
      <c r="B260" t="str">
        <f>申込一覧表!AP122</f>
        <v/>
      </c>
      <c r="C260" t="str">
        <f>申込一覧表!AT122</f>
        <v/>
      </c>
      <c r="D260" t="str">
        <f>申込一覧表!AE122</f>
        <v/>
      </c>
      <c r="E260">
        <v>0</v>
      </c>
      <c r="F260">
        <v>5</v>
      </c>
      <c r="G260" t="str">
        <f>申込一覧表!AY122</f>
        <v>999:99.99</v>
      </c>
    </row>
    <row r="261" spans="1:7">
      <c r="A261" t="str">
        <f>IF(申込一覧表!K123="","",申込一覧表!AB123)</f>
        <v/>
      </c>
      <c r="B261" t="str">
        <f>申込一覧表!AP123</f>
        <v/>
      </c>
      <c r="C261" t="str">
        <f>申込一覧表!AT123</f>
        <v/>
      </c>
      <c r="D261" t="str">
        <f>申込一覧表!AE123</f>
        <v/>
      </c>
      <c r="E261">
        <v>0</v>
      </c>
      <c r="F261">
        <v>5</v>
      </c>
      <c r="G261" t="str">
        <f>申込一覧表!AY123</f>
        <v>999:99.99</v>
      </c>
    </row>
    <row r="262" spans="1:7">
      <c r="A262" t="str">
        <f>IF(申込一覧表!K124="","",申込一覧表!AB124)</f>
        <v/>
      </c>
      <c r="B262" t="str">
        <f>申込一覧表!AP124</f>
        <v/>
      </c>
      <c r="C262" t="str">
        <f>申込一覧表!AT124</f>
        <v/>
      </c>
      <c r="D262" t="str">
        <f>申込一覧表!AE124</f>
        <v/>
      </c>
      <c r="E262">
        <v>0</v>
      </c>
      <c r="F262">
        <v>5</v>
      </c>
      <c r="G262" t="str">
        <f>申込一覧表!AY124</f>
        <v>999:99.99</v>
      </c>
    </row>
    <row r="263" spans="1:7">
      <c r="A263" t="str">
        <f>IF(申込一覧表!K125="","",申込一覧表!AB125)</f>
        <v/>
      </c>
      <c r="B263" t="str">
        <f>申込一覧表!AP125</f>
        <v/>
      </c>
      <c r="C263" t="str">
        <f>申込一覧表!AT125</f>
        <v/>
      </c>
      <c r="D263" t="str">
        <f>申込一覧表!AE125</f>
        <v/>
      </c>
      <c r="E263">
        <v>0</v>
      </c>
      <c r="F263">
        <v>5</v>
      </c>
      <c r="G263" t="str">
        <f>申込一覧表!AY125</f>
        <v>999:99.99</v>
      </c>
    </row>
    <row r="264" spans="1:7">
      <c r="A264" t="str">
        <f>IF(申込一覧表!K126="","",申込一覧表!AB126)</f>
        <v/>
      </c>
      <c r="B264" t="str">
        <f>申込一覧表!AP126</f>
        <v/>
      </c>
      <c r="C264" t="str">
        <f>申込一覧表!AT126</f>
        <v/>
      </c>
      <c r="D264" t="str">
        <f>申込一覧表!AE126</f>
        <v/>
      </c>
      <c r="E264">
        <v>0</v>
      </c>
      <c r="F264">
        <v>5</v>
      </c>
      <c r="G264" t="str">
        <f>申込一覧表!AY126</f>
        <v>999:99.99</v>
      </c>
    </row>
    <row r="265" spans="1:7">
      <c r="A265" t="str">
        <f>IF(申込一覧表!K127="","",申込一覧表!AB127)</f>
        <v/>
      </c>
      <c r="B265" t="str">
        <f>申込一覧表!AP127</f>
        <v/>
      </c>
      <c r="C265" t="str">
        <f>申込一覧表!AT127</f>
        <v/>
      </c>
      <c r="D265" t="str">
        <f>申込一覧表!AE127</f>
        <v/>
      </c>
      <c r="E265">
        <v>0</v>
      </c>
      <c r="F265">
        <v>5</v>
      </c>
      <c r="G265" t="str">
        <f>申込一覧表!AY127</f>
        <v>999:99.99</v>
      </c>
    </row>
    <row r="266" spans="1:7">
      <c r="A266" t="str">
        <f>IF(申込一覧表!K128="","",申込一覧表!AB128)</f>
        <v/>
      </c>
      <c r="B266" t="str">
        <f>申込一覧表!AP128</f>
        <v/>
      </c>
      <c r="C266" t="str">
        <f>申込一覧表!AT128</f>
        <v/>
      </c>
      <c r="D266" t="str">
        <f>申込一覧表!AE128</f>
        <v/>
      </c>
      <c r="E266">
        <v>0</v>
      </c>
      <c r="F266">
        <v>5</v>
      </c>
      <c r="G266" t="str">
        <f>申込一覧表!AY128</f>
        <v>999:99.99</v>
      </c>
    </row>
    <row r="267" spans="1:7">
      <c r="A267" t="str">
        <f>IF(申込一覧表!K129="","",申込一覧表!AB129)</f>
        <v/>
      </c>
      <c r="B267" t="str">
        <f>申込一覧表!AP129</f>
        <v/>
      </c>
      <c r="C267" t="str">
        <f>申込一覧表!AT129</f>
        <v/>
      </c>
      <c r="D267" t="str">
        <f>申込一覧表!AE129</f>
        <v/>
      </c>
      <c r="E267">
        <v>0</v>
      </c>
      <c r="F267">
        <v>5</v>
      </c>
      <c r="G267" t="str">
        <f>申込一覧表!AY129</f>
        <v>999:99.99</v>
      </c>
    </row>
    <row r="268" spans="1:7">
      <c r="A268" t="str">
        <f>IF(申込一覧表!K130="","",申込一覧表!AB130)</f>
        <v/>
      </c>
      <c r="B268" t="str">
        <f>申込一覧表!AP130</f>
        <v/>
      </c>
      <c r="C268" t="str">
        <f>申込一覧表!AT130</f>
        <v/>
      </c>
      <c r="D268" t="str">
        <f>申込一覧表!AE130</f>
        <v/>
      </c>
      <c r="E268">
        <v>0</v>
      </c>
      <c r="F268">
        <v>5</v>
      </c>
      <c r="G268" t="str">
        <f>申込一覧表!AY130</f>
        <v>999:99.99</v>
      </c>
    </row>
    <row r="269" spans="1:7">
      <c r="A269" t="str">
        <f>IF(申込一覧表!K131="","",申込一覧表!AB131)</f>
        <v/>
      </c>
      <c r="B269" t="str">
        <f>申込一覧表!AP131</f>
        <v/>
      </c>
      <c r="C269" t="str">
        <f>申込一覧表!AT131</f>
        <v/>
      </c>
      <c r="D269" t="str">
        <f>申込一覧表!AE131</f>
        <v/>
      </c>
      <c r="E269">
        <v>0</v>
      </c>
      <c r="F269">
        <v>5</v>
      </c>
      <c r="G269" t="str">
        <f>申込一覧表!AY131</f>
        <v>999:99.99</v>
      </c>
    </row>
    <row r="270" spans="1:7">
      <c r="A270" t="str">
        <f>IF(申込一覧表!K132="","",申込一覧表!AB132)</f>
        <v/>
      </c>
      <c r="B270" t="str">
        <f>申込一覧表!AP132</f>
        <v/>
      </c>
      <c r="C270" t="str">
        <f>申込一覧表!AT132</f>
        <v/>
      </c>
      <c r="D270" t="str">
        <f>申込一覧表!AE132</f>
        <v/>
      </c>
      <c r="E270">
        <v>0</v>
      </c>
      <c r="F270">
        <v>5</v>
      </c>
      <c r="G270" t="str">
        <f>申込一覧表!AY132</f>
        <v>999:99.99</v>
      </c>
    </row>
    <row r="271" spans="1:7">
      <c r="A271" t="str">
        <f>IF(申込一覧表!K133="","",申込一覧表!AB133)</f>
        <v/>
      </c>
      <c r="B271" t="str">
        <f>申込一覧表!AP133</f>
        <v/>
      </c>
      <c r="C271" t="str">
        <f>申込一覧表!AT133</f>
        <v/>
      </c>
      <c r="D271" t="str">
        <f>申込一覧表!AE133</f>
        <v/>
      </c>
      <c r="E271">
        <v>0</v>
      </c>
      <c r="F271">
        <v>5</v>
      </c>
      <c r="G271" t="str">
        <f>申込一覧表!AY133</f>
        <v>999:99.99</v>
      </c>
    </row>
    <row r="272" spans="1:7">
      <c r="A272" t="str">
        <f>IF(申込一覧表!K134="","",申込一覧表!AB134)</f>
        <v/>
      </c>
      <c r="B272" t="str">
        <f>申込一覧表!AP134</f>
        <v/>
      </c>
      <c r="C272" t="str">
        <f>申込一覧表!AT134</f>
        <v/>
      </c>
      <c r="D272" t="str">
        <f>申込一覧表!AE134</f>
        <v/>
      </c>
      <c r="E272">
        <v>0</v>
      </c>
      <c r="F272">
        <v>5</v>
      </c>
      <c r="G272" t="str">
        <f>申込一覧表!AY134</f>
        <v>999:99.99</v>
      </c>
    </row>
    <row r="273" spans="1:7">
      <c r="A273" t="str">
        <f>IF(申込一覧表!K135="","",申込一覧表!AB135)</f>
        <v/>
      </c>
      <c r="B273" t="str">
        <f>申込一覧表!AP135</f>
        <v/>
      </c>
      <c r="C273" t="str">
        <f>申込一覧表!AT135</f>
        <v/>
      </c>
      <c r="D273" t="str">
        <f>申込一覧表!AE135</f>
        <v/>
      </c>
      <c r="E273">
        <v>0</v>
      </c>
      <c r="F273">
        <v>5</v>
      </c>
      <c r="G273" t="str">
        <f>申込一覧表!AY135</f>
        <v>999:99.99</v>
      </c>
    </row>
    <row r="274" spans="1:7">
      <c r="A274" t="str">
        <f>IF(申込一覧表!K136="","",申込一覧表!AB136)</f>
        <v/>
      </c>
      <c r="B274" t="str">
        <f>申込一覧表!AP136</f>
        <v/>
      </c>
      <c r="C274" t="str">
        <f>申込一覧表!AT136</f>
        <v/>
      </c>
      <c r="D274" t="str">
        <f>申込一覧表!AE136</f>
        <v/>
      </c>
      <c r="E274">
        <v>0</v>
      </c>
      <c r="F274">
        <v>5</v>
      </c>
      <c r="G274" t="str">
        <f>申込一覧表!AY136</f>
        <v>999:99.99</v>
      </c>
    </row>
    <row r="275" spans="1:7">
      <c r="A275" t="str">
        <f>IF(申込一覧表!K137="","",申込一覧表!AB137)</f>
        <v/>
      </c>
      <c r="B275" t="str">
        <f>申込一覧表!AP137</f>
        <v/>
      </c>
      <c r="C275" t="str">
        <f>申込一覧表!AT137</f>
        <v/>
      </c>
      <c r="D275" t="str">
        <f>申込一覧表!AE137</f>
        <v/>
      </c>
      <c r="E275">
        <v>0</v>
      </c>
      <c r="F275">
        <v>5</v>
      </c>
      <c r="G275" t="str">
        <f>申込一覧表!AY137</f>
        <v>999:99.99</v>
      </c>
    </row>
    <row r="276" spans="1:7">
      <c r="A276" t="str">
        <f>IF(申込一覧表!K138="","",申込一覧表!AB138)</f>
        <v/>
      </c>
      <c r="B276" t="str">
        <f>申込一覧表!AP138</f>
        <v/>
      </c>
      <c r="C276" t="str">
        <f>申込一覧表!AT138</f>
        <v/>
      </c>
      <c r="D276" t="str">
        <f>申込一覧表!AE138</f>
        <v/>
      </c>
      <c r="E276">
        <v>0</v>
      </c>
      <c r="F276">
        <v>5</v>
      </c>
      <c r="G276" t="str">
        <f>申込一覧表!AY138</f>
        <v>999:99.99</v>
      </c>
    </row>
    <row r="277" spans="1:7">
      <c r="A277" t="str">
        <f>IF(申込一覧表!K139="","",申込一覧表!AB139)</f>
        <v/>
      </c>
      <c r="B277" t="str">
        <f>申込一覧表!AP139</f>
        <v/>
      </c>
      <c r="C277" t="str">
        <f>申込一覧表!AT139</f>
        <v/>
      </c>
      <c r="D277" t="str">
        <f>申込一覧表!AE139</f>
        <v/>
      </c>
      <c r="E277">
        <v>0</v>
      </c>
      <c r="F277">
        <v>5</v>
      </c>
      <c r="G277" t="str">
        <f>申込一覧表!AY139</f>
        <v>999:99.99</v>
      </c>
    </row>
    <row r="278" spans="1:7" ht="11.25" customHeight="1">
      <c r="A278" t="str">
        <f>IF(申込一覧表!K140="","",申込一覧表!AB140)</f>
        <v/>
      </c>
      <c r="B278" t="str">
        <f>申込一覧表!AP140</f>
        <v/>
      </c>
      <c r="C278" t="str">
        <f>申込一覧表!AT140</f>
        <v/>
      </c>
      <c r="D278" t="str">
        <f>申込一覧表!AE140</f>
        <v/>
      </c>
      <c r="E278">
        <v>0</v>
      </c>
      <c r="F278">
        <v>5</v>
      </c>
      <c r="G278" t="str">
        <f>申込一覧表!AY140</f>
        <v>999:99.99</v>
      </c>
    </row>
    <row r="279" spans="1:7" ht="11.25" customHeight="1">
      <c r="A279" t="str">
        <f>IF(申込一覧表!K141="","",申込一覧表!AB141)</f>
        <v/>
      </c>
      <c r="B279" t="str">
        <f>申込一覧表!AP141</f>
        <v/>
      </c>
      <c r="C279" t="str">
        <f>申込一覧表!AT141</f>
        <v/>
      </c>
      <c r="D279" t="str">
        <f>申込一覧表!AE141</f>
        <v/>
      </c>
      <c r="E279">
        <v>0</v>
      </c>
      <c r="F279">
        <v>5</v>
      </c>
      <c r="G279" t="str">
        <f>申込一覧表!AY141</f>
        <v>999:99.99</v>
      </c>
    </row>
    <row r="280" spans="1:7" ht="11.25" customHeight="1">
      <c r="A280" t="str">
        <f>IF(申込一覧表!K142="","",申込一覧表!AB142)</f>
        <v/>
      </c>
      <c r="B280" t="str">
        <f>申込一覧表!AP142</f>
        <v/>
      </c>
      <c r="C280" t="str">
        <f>申込一覧表!AT142</f>
        <v/>
      </c>
      <c r="D280" t="str">
        <f>申込一覧表!AE142</f>
        <v/>
      </c>
      <c r="E280">
        <v>0</v>
      </c>
      <c r="F280">
        <v>5</v>
      </c>
      <c r="G280" t="str">
        <f>申込一覧表!AY142</f>
        <v>999:99.99</v>
      </c>
    </row>
    <row r="281" spans="1:7" ht="11.25" customHeight="1">
      <c r="A281" t="str">
        <f>IF(申込一覧表!K143="","",申込一覧表!AB143)</f>
        <v/>
      </c>
      <c r="B281" t="str">
        <f>申込一覧表!AP143</f>
        <v/>
      </c>
      <c r="C281" t="str">
        <f>申込一覧表!AT143</f>
        <v/>
      </c>
      <c r="D281" t="str">
        <f>申込一覧表!AE143</f>
        <v/>
      </c>
      <c r="E281">
        <v>0</v>
      </c>
      <c r="F281">
        <v>5</v>
      </c>
      <c r="G281" t="str">
        <f>申込一覧表!AY143</f>
        <v>999:99.99</v>
      </c>
    </row>
    <row r="282" spans="1:7">
      <c r="A282" t="str">
        <f>IF(申込一覧表!K144="","",申込一覧表!AB144)</f>
        <v/>
      </c>
      <c r="B282" t="str">
        <f>申込一覧表!AP144</f>
        <v/>
      </c>
      <c r="C282" t="str">
        <f>申込一覧表!AT144</f>
        <v/>
      </c>
      <c r="D282" t="str">
        <f>申込一覧表!AE144</f>
        <v/>
      </c>
      <c r="E282">
        <v>0</v>
      </c>
      <c r="F282">
        <v>5</v>
      </c>
      <c r="G282" t="str">
        <f>申込一覧表!AY144</f>
        <v>999:99.99</v>
      </c>
    </row>
    <row r="283" spans="1:7">
      <c r="A283" t="str">
        <f>IF(申込一覧表!K145="","",申込一覧表!AB145)</f>
        <v/>
      </c>
      <c r="B283" t="str">
        <f>申込一覧表!AP145</f>
        <v/>
      </c>
      <c r="C283" t="str">
        <f>申込一覧表!AT145</f>
        <v/>
      </c>
      <c r="D283" t="str">
        <f>申込一覧表!AE145</f>
        <v/>
      </c>
      <c r="E283">
        <v>0</v>
      </c>
      <c r="F283">
        <v>5</v>
      </c>
      <c r="G283" t="str">
        <f>申込一覧表!AY145</f>
        <v>999:99.99</v>
      </c>
    </row>
    <row r="284" spans="1:7">
      <c r="A284" t="str">
        <f>IF(申込一覧表!K146="","",申込一覧表!AB146)</f>
        <v/>
      </c>
      <c r="B284" t="str">
        <f>申込一覧表!AP146</f>
        <v/>
      </c>
      <c r="C284" t="str">
        <f>申込一覧表!AT146</f>
        <v/>
      </c>
      <c r="D284" t="str">
        <f>申込一覧表!AE146</f>
        <v/>
      </c>
      <c r="E284">
        <v>0</v>
      </c>
      <c r="F284">
        <v>5</v>
      </c>
      <c r="G284" t="str">
        <f>申込一覧表!AY146</f>
        <v>999:99.99</v>
      </c>
    </row>
    <row r="285" spans="1:7">
      <c r="A285" s="47" t="str">
        <f>IF(申込一覧表!K147="","",申込一覧表!AB147)</f>
        <v/>
      </c>
      <c r="B285" s="47" t="str">
        <f>申込一覧表!AP147</f>
        <v/>
      </c>
      <c r="C285" s="47" t="str">
        <f>申込一覧表!AT147</f>
        <v/>
      </c>
      <c r="D285" s="47" t="str">
        <f>申込一覧表!AE147</f>
        <v/>
      </c>
      <c r="E285" s="47">
        <v>0</v>
      </c>
      <c r="F285" s="47">
        <v>5</v>
      </c>
      <c r="G285" s="47" t="str">
        <f>申込一覧表!AY147</f>
        <v>999:99.99</v>
      </c>
    </row>
    <row r="286" spans="1:7">
      <c r="A286" t="str">
        <f>IF(申込一覧表!M6="","",申込一覧表!AB6)</f>
        <v/>
      </c>
      <c r="B286" t="str">
        <f>申込一覧表!AQ6</f>
        <v/>
      </c>
      <c r="C286" t="str">
        <f>申込一覧表!AU6</f>
        <v/>
      </c>
      <c r="D286" t="str">
        <f>申込一覧表!AE6</f>
        <v/>
      </c>
      <c r="E286">
        <v>0</v>
      </c>
      <c r="F286">
        <v>0</v>
      </c>
      <c r="G286" s="51" t="str">
        <f>申込一覧表!AZ6</f>
        <v>999:99.99</v>
      </c>
    </row>
    <row r="287" spans="1:7">
      <c r="A287" t="str">
        <f>IF(申込一覧表!M7="","",申込一覧表!AB7)</f>
        <v/>
      </c>
      <c r="B287" t="str">
        <f>申込一覧表!AQ7</f>
        <v/>
      </c>
      <c r="C287" t="str">
        <f>申込一覧表!AU7</f>
        <v/>
      </c>
      <c r="D287" t="str">
        <f>申込一覧表!AE7</f>
        <v/>
      </c>
      <c r="E287">
        <v>0</v>
      </c>
      <c r="F287">
        <v>0</v>
      </c>
      <c r="G287" t="str">
        <f>申込一覧表!AZ7</f>
        <v>999:99.99</v>
      </c>
    </row>
    <row r="288" spans="1:7">
      <c r="A288" t="str">
        <f>IF(申込一覧表!M8="","",申込一覧表!AB8)</f>
        <v/>
      </c>
      <c r="B288" t="str">
        <f>申込一覧表!AQ8</f>
        <v/>
      </c>
      <c r="C288" t="str">
        <f>申込一覧表!AU8</f>
        <v/>
      </c>
      <c r="D288" t="str">
        <f>申込一覧表!AE8</f>
        <v/>
      </c>
      <c r="E288">
        <v>0</v>
      </c>
      <c r="F288">
        <v>0</v>
      </c>
      <c r="G288" t="str">
        <f>申込一覧表!AZ8</f>
        <v>999:99.99</v>
      </c>
    </row>
    <row r="289" spans="1:7">
      <c r="A289" t="str">
        <f>IF(申込一覧表!M9="","",申込一覧表!AB9)</f>
        <v/>
      </c>
      <c r="B289" t="str">
        <f>申込一覧表!AQ9</f>
        <v/>
      </c>
      <c r="C289" t="str">
        <f>申込一覧表!AU9</f>
        <v/>
      </c>
      <c r="D289" t="str">
        <f>申込一覧表!AE9</f>
        <v/>
      </c>
      <c r="E289">
        <v>0</v>
      </c>
      <c r="F289">
        <v>0</v>
      </c>
      <c r="G289" t="str">
        <f>申込一覧表!AZ9</f>
        <v>999:99.99</v>
      </c>
    </row>
    <row r="290" spans="1:7">
      <c r="A290" t="str">
        <f>IF(申込一覧表!M10="","",申込一覧表!AB10)</f>
        <v/>
      </c>
      <c r="B290" t="str">
        <f>申込一覧表!AQ10</f>
        <v/>
      </c>
      <c r="C290" t="str">
        <f>申込一覧表!AU10</f>
        <v/>
      </c>
      <c r="D290" t="str">
        <f>申込一覧表!AE10</f>
        <v/>
      </c>
      <c r="E290">
        <v>0</v>
      </c>
      <c r="F290">
        <v>0</v>
      </c>
      <c r="G290" t="str">
        <f>申込一覧表!AZ10</f>
        <v>999:99.99</v>
      </c>
    </row>
    <row r="291" spans="1:7">
      <c r="A291" t="str">
        <f>IF(申込一覧表!M11="","",申込一覧表!AB11)</f>
        <v/>
      </c>
      <c r="B291" t="str">
        <f>申込一覧表!AQ11</f>
        <v/>
      </c>
      <c r="C291" t="str">
        <f>申込一覧表!AU11</f>
        <v/>
      </c>
      <c r="D291" t="str">
        <f>申込一覧表!AE11</f>
        <v/>
      </c>
      <c r="E291">
        <v>0</v>
      </c>
      <c r="F291">
        <v>0</v>
      </c>
      <c r="G291" t="str">
        <f>申込一覧表!AZ11</f>
        <v>999:99.99</v>
      </c>
    </row>
    <row r="292" spans="1:7">
      <c r="A292" t="str">
        <f>IF(申込一覧表!M12="","",申込一覧表!AB12)</f>
        <v/>
      </c>
      <c r="B292" t="str">
        <f>申込一覧表!AQ12</f>
        <v/>
      </c>
      <c r="C292" t="str">
        <f>申込一覧表!AU12</f>
        <v/>
      </c>
      <c r="D292" t="str">
        <f>申込一覧表!AE12</f>
        <v/>
      </c>
      <c r="E292">
        <v>0</v>
      </c>
      <c r="F292">
        <v>0</v>
      </c>
      <c r="G292" t="str">
        <f>申込一覧表!AZ12</f>
        <v>999:99.99</v>
      </c>
    </row>
    <row r="293" spans="1:7">
      <c r="A293" t="str">
        <f>IF(申込一覧表!M13="","",申込一覧表!AB13)</f>
        <v/>
      </c>
      <c r="B293" t="str">
        <f>申込一覧表!AQ13</f>
        <v/>
      </c>
      <c r="C293" t="str">
        <f>申込一覧表!AU13</f>
        <v/>
      </c>
      <c r="D293" t="str">
        <f>申込一覧表!AE13</f>
        <v/>
      </c>
      <c r="E293">
        <v>0</v>
      </c>
      <c r="F293">
        <v>0</v>
      </c>
      <c r="G293" t="str">
        <f>申込一覧表!AZ13</f>
        <v>999:99.99</v>
      </c>
    </row>
    <row r="294" spans="1:7">
      <c r="A294" t="str">
        <f>IF(申込一覧表!M14="","",申込一覧表!AB14)</f>
        <v/>
      </c>
      <c r="B294" t="str">
        <f>申込一覧表!AQ14</f>
        <v/>
      </c>
      <c r="C294" t="str">
        <f>申込一覧表!AU14</f>
        <v/>
      </c>
      <c r="D294" t="str">
        <f>申込一覧表!AE14</f>
        <v/>
      </c>
      <c r="E294">
        <v>0</v>
      </c>
      <c r="F294">
        <v>0</v>
      </c>
      <c r="G294" t="str">
        <f>申込一覧表!AZ14</f>
        <v>999:99.99</v>
      </c>
    </row>
    <row r="295" spans="1:7">
      <c r="A295" t="str">
        <f>IF(申込一覧表!M15="","",申込一覧表!AB15)</f>
        <v/>
      </c>
      <c r="B295" t="str">
        <f>申込一覧表!AQ15</f>
        <v/>
      </c>
      <c r="C295" t="str">
        <f>申込一覧表!AU15</f>
        <v/>
      </c>
      <c r="D295" t="str">
        <f>申込一覧表!AE15</f>
        <v/>
      </c>
      <c r="E295">
        <v>0</v>
      </c>
      <c r="F295">
        <v>0</v>
      </c>
      <c r="G295" t="str">
        <f>申込一覧表!AZ15</f>
        <v>999:99.99</v>
      </c>
    </row>
    <row r="296" spans="1:7">
      <c r="A296" t="str">
        <f>IF(申込一覧表!M16="","",申込一覧表!AB16)</f>
        <v/>
      </c>
      <c r="B296" t="str">
        <f>申込一覧表!AQ16</f>
        <v/>
      </c>
      <c r="C296" t="str">
        <f>申込一覧表!AU16</f>
        <v/>
      </c>
      <c r="D296" t="str">
        <f>申込一覧表!AE16</f>
        <v/>
      </c>
      <c r="E296">
        <v>0</v>
      </c>
      <c r="F296">
        <v>0</v>
      </c>
      <c r="G296" t="str">
        <f>申込一覧表!AZ16</f>
        <v>999:99.99</v>
      </c>
    </row>
    <row r="297" spans="1:7">
      <c r="A297" t="str">
        <f>IF(申込一覧表!M17="","",申込一覧表!AB17)</f>
        <v/>
      </c>
      <c r="B297" t="str">
        <f>申込一覧表!AQ17</f>
        <v/>
      </c>
      <c r="C297" t="str">
        <f>申込一覧表!AU17</f>
        <v/>
      </c>
      <c r="D297" t="str">
        <f>申込一覧表!AE17</f>
        <v/>
      </c>
      <c r="E297">
        <v>0</v>
      </c>
      <c r="F297">
        <v>0</v>
      </c>
      <c r="G297" t="str">
        <f>申込一覧表!AZ17</f>
        <v>999:99.99</v>
      </c>
    </row>
    <row r="298" spans="1:7">
      <c r="A298" t="str">
        <f>IF(申込一覧表!M18="","",申込一覧表!AB18)</f>
        <v/>
      </c>
      <c r="B298" t="str">
        <f>申込一覧表!AQ18</f>
        <v/>
      </c>
      <c r="C298" t="str">
        <f>申込一覧表!AU18</f>
        <v/>
      </c>
      <c r="D298" t="str">
        <f>申込一覧表!AE18</f>
        <v/>
      </c>
      <c r="E298">
        <v>0</v>
      </c>
      <c r="F298">
        <v>0</v>
      </c>
      <c r="G298" t="str">
        <f>申込一覧表!AZ18</f>
        <v>999:99.99</v>
      </c>
    </row>
    <row r="299" spans="1:7">
      <c r="A299" t="str">
        <f>IF(申込一覧表!M19="","",申込一覧表!AB19)</f>
        <v/>
      </c>
      <c r="B299" t="str">
        <f>申込一覧表!AQ19</f>
        <v/>
      </c>
      <c r="C299" t="str">
        <f>申込一覧表!AU19</f>
        <v/>
      </c>
      <c r="D299" t="str">
        <f>申込一覧表!AE19</f>
        <v/>
      </c>
      <c r="E299">
        <v>0</v>
      </c>
      <c r="F299">
        <v>0</v>
      </c>
      <c r="G299" t="str">
        <f>申込一覧表!AZ19</f>
        <v>999:99.99</v>
      </c>
    </row>
    <row r="300" spans="1:7">
      <c r="A300" t="str">
        <f>IF(申込一覧表!M20="","",申込一覧表!AB20)</f>
        <v/>
      </c>
      <c r="B300" t="str">
        <f>申込一覧表!AQ20</f>
        <v/>
      </c>
      <c r="C300" t="str">
        <f>申込一覧表!AU20</f>
        <v/>
      </c>
      <c r="D300" t="str">
        <f>申込一覧表!AE20</f>
        <v/>
      </c>
      <c r="E300">
        <v>0</v>
      </c>
      <c r="F300">
        <v>0</v>
      </c>
      <c r="G300" t="str">
        <f>申込一覧表!AZ20</f>
        <v>999:99.99</v>
      </c>
    </row>
    <row r="301" spans="1:7">
      <c r="A301" t="str">
        <f>IF(申込一覧表!M21="","",申込一覧表!AB21)</f>
        <v/>
      </c>
      <c r="B301" t="str">
        <f>申込一覧表!AQ21</f>
        <v/>
      </c>
      <c r="C301" t="str">
        <f>申込一覧表!AU21</f>
        <v/>
      </c>
      <c r="D301" t="str">
        <f>申込一覧表!AE21</f>
        <v/>
      </c>
      <c r="E301">
        <v>0</v>
      </c>
      <c r="F301">
        <v>0</v>
      </c>
      <c r="G301" t="str">
        <f>申込一覧表!AZ21</f>
        <v>999:99.99</v>
      </c>
    </row>
    <row r="302" spans="1:7">
      <c r="A302" t="str">
        <f>IF(申込一覧表!M22="","",申込一覧表!AB22)</f>
        <v/>
      </c>
      <c r="B302" t="str">
        <f>申込一覧表!AQ22</f>
        <v/>
      </c>
      <c r="C302" t="str">
        <f>申込一覧表!AU22</f>
        <v/>
      </c>
      <c r="D302" t="str">
        <f>申込一覧表!AE22</f>
        <v/>
      </c>
      <c r="E302">
        <v>0</v>
      </c>
      <c r="F302">
        <v>0</v>
      </c>
      <c r="G302" t="str">
        <f>申込一覧表!AZ22</f>
        <v>999:99.99</v>
      </c>
    </row>
    <row r="303" spans="1:7">
      <c r="A303" t="str">
        <f>IF(申込一覧表!M23="","",申込一覧表!AB23)</f>
        <v/>
      </c>
      <c r="B303" t="str">
        <f>申込一覧表!AQ23</f>
        <v/>
      </c>
      <c r="C303" t="str">
        <f>申込一覧表!AU23</f>
        <v/>
      </c>
      <c r="D303" t="str">
        <f>申込一覧表!AE23</f>
        <v/>
      </c>
      <c r="E303">
        <v>0</v>
      </c>
      <c r="F303">
        <v>0</v>
      </c>
      <c r="G303" t="str">
        <f>申込一覧表!AZ23</f>
        <v>999:99.99</v>
      </c>
    </row>
    <row r="304" spans="1:7">
      <c r="A304" t="str">
        <f>IF(申込一覧表!M24="","",申込一覧表!AB24)</f>
        <v/>
      </c>
      <c r="B304" t="str">
        <f>申込一覧表!AQ24</f>
        <v/>
      </c>
      <c r="C304" t="str">
        <f>申込一覧表!AU24</f>
        <v/>
      </c>
      <c r="D304" t="str">
        <f>申込一覧表!AE24</f>
        <v/>
      </c>
      <c r="E304">
        <v>0</v>
      </c>
      <c r="F304">
        <v>0</v>
      </c>
      <c r="G304" t="str">
        <f>申込一覧表!AZ24</f>
        <v>999:99.99</v>
      </c>
    </row>
    <row r="305" spans="1:7">
      <c r="A305" t="str">
        <f>IF(申込一覧表!M25="","",申込一覧表!AB25)</f>
        <v/>
      </c>
      <c r="B305" t="str">
        <f>申込一覧表!AQ25</f>
        <v/>
      </c>
      <c r="C305" t="str">
        <f>申込一覧表!AU25</f>
        <v/>
      </c>
      <c r="D305" t="str">
        <f>申込一覧表!AE25</f>
        <v/>
      </c>
      <c r="E305">
        <v>0</v>
      </c>
      <c r="F305">
        <v>0</v>
      </c>
      <c r="G305" t="str">
        <f>申込一覧表!AZ25</f>
        <v>999:99.99</v>
      </c>
    </row>
    <row r="306" spans="1:7">
      <c r="A306" t="str">
        <f>IF(申込一覧表!M26="","",申込一覧表!AB26)</f>
        <v/>
      </c>
      <c r="B306" t="str">
        <f>申込一覧表!AQ26</f>
        <v/>
      </c>
      <c r="C306" t="str">
        <f>申込一覧表!AU26</f>
        <v/>
      </c>
      <c r="D306" t="str">
        <f>申込一覧表!AE26</f>
        <v/>
      </c>
      <c r="E306">
        <v>0</v>
      </c>
      <c r="F306">
        <v>0</v>
      </c>
      <c r="G306" t="str">
        <f>申込一覧表!AZ26</f>
        <v>999:99.99</v>
      </c>
    </row>
    <row r="307" spans="1:7">
      <c r="A307" t="str">
        <f>IF(申込一覧表!M27="","",申込一覧表!AB27)</f>
        <v/>
      </c>
      <c r="B307" t="str">
        <f>申込一覧表!AQ27</f>
        <v/>
      </c>
      <c r="C307" t="str">
        <f>申込一覧表!AU27</f>
        <v/>
      </c>
      <c r="D307" t="str">
        <f>申込一覧表!AE27</f>
        <v/>
      </c>
      <c r="E307">
        <v>0</v>
      </c>
      <c r="F307">
        <v>0</v>
      </c>
      <c r="G307" t="str">
        <f>申込一覧表!AZ27</f>
        <v>999:99.99</v>
      </c>
    </row>
    <row r="308" spans="1:7">
      <c r="A308" t="str">
        <f>IF(申込一覧表!M28="","",申込一覧表!AB28)</f>
        <v/>
      </c>
      <c r="B308" t="str">
        <f>申込一覧表!AQ28</f>
        <v/>
      </c>
      <c r="C308" t="str">
        <f>申込一覧表!AU28</f>
        <v/>
      </c>
      <c r="D308" t="str">
        <f>申込一覧表!AE28</f>
        <v/>
      </c>
      <c r="E308">
        <v>0</v>
      </c>
      <c r="F308">
        <v>0</v>
      </c>
      <c r="G308" t="str">
        <f>申込一覧表!AZ28</f>
        <v>999:99.99</v>
      </c>
    </row>
    <row r="309" spans="1:7">
      <c r="A309" t="str">
        <f>IF(申込一覧表!M29="","",申込一覧表!AB29)</f>
        <v/>
      </c>
      <c r="B309" t="str">
        <f>申込一覧表!AQ29</f>
        <v/>
      </c>
      <c r="C309" t="str">
        <f>申込一覧表!AU29</f>
        <v/>
      </c>
      <c r="D309" t="str">
        <f>申込一覧表!AE29</f>
        <v/>
      </c>
      <c r="E309">
        <v>0</v>
      </c>
      <c r="F309">
        <v>0</v>
      </c>
      <c r="G309" t="str">
        <f>申込一覧表!AZ29</f>
        <v>999:99.99</v>
      </c>
    </row>
    <row r="310" spans="1:7">
      <c r="A310" t="str">
        <f>IF(申込一覧表!M30="","",申込一覧表!AB30)</f>
        <v/>
      </c>
      <c r="B310" t="str">
        <f>申込一覧表!AQ30</f>
        <v/>
      </c>
      <c r="C310" t="str">
        <f>申込一覧表!AU30</f>
        <v/>
      </c>
      <c r="D310" t="str">
        <f>申込一覧表!AE30</f>
        <v/>
      </c>
      <c r="E310">
        <v>0</v>
      </c>
      <c r="F310">
        <v>0</v>
      </c>
      <c r="G310" t="str">
        <f>申込一覧表!AZ30</f>
        <v>999:99.99</v>
      </c>
    </row>
    <row r="311" spans="1:7">
      <c r="A311" t="str">
        <f>IF(申込一覧表!M31="","",申込一覧表!AB31)</f>
        <v/>
      </c>
      <c r="B311" t="str">
        <f>申込一覧表!AQ31</f>
        <v/>
      </c>
      <c r="C311" t="str">
        <f>申込一覧表!AU31</f>
        <v/>
      </c>
      <c r="D311" t="str">
        <f>申込一覧表!AE31</f>
        <v/>
      </c>
      <c r="E311">
        <v>0</v>
      </c>
      <c r="F311">
        <v>0</v>
      </c>
      <c r="G311" t="str">
        <f>申込一覧表!AZ31</f>
        <v>999:99.99</v>
      </c>
    </row>
    <row r="312" spans="1:7">
      <c r="A312" t="str">
        <f>IF(申込一覧表!M32="","",申込一覧表!AB32)</f>
        <v/>
      </c>
      <c r="B312" t="str">
        <f>申込一覧表!AQ32</f>
        <v/>
      </c>
      <c r="C312" t="str">
        <f>申込一覧表!AU32</f>
        <v/>
      </c>
      <c r="D312" t="str">
        <f>申込一覧表!AE32</f>
        <v/>
      </c>
      <c r="E312">
        <v>0</v>
      </c>
      <c r="F312">
        <v>0</v>
      </c>
      <c r="G312" t="str">
        <f>申込一覧表!AZ32</f>
        <v>999:99.99</v>
      </c>
    </row>
    <row r="313" spans="1:7">
      <c r="A313" t="str">
        <f>IF(申込一覧表!M33="","",申込一覧表!AB33)</f>
        <v/>
      </c>
      <c r="B313" t="str">
        <f>申込一覧表!AQ33</f>
        <v/>
      </c>
      <c r="C313" t="str">
        <f>申込一覧表!AU33</f>
        <v/>
      </c>
      <c r="D313" t="str">
        <f>申込一覧表!AE33</f>
        <v/>
      </c>
      <c r="E313">
        <v>0</v>
      </c>
      <c r="F313">
        <v>0</v>
      </c>
      <c r="G313" t="str">
        <f>申込一覧表!AZ33</f>
        <v>999:99.99</v>
      </c>
    </row>
    <row r="314" spans="1:7">
      <c r="A314" t="str">
        <f>IF(申込一覧表!M34="","",申込一覧表!AB34)</f>
        <v/>
      </c>
      <c r="B314" t="str">
        <f>申込一覧表!AQ34</f>
        <v/>
      </c>
      <c r="C314" t="str">
        <f>申込一覧表!AU34</f>
        <v/>
      </c>
      <c r="D314" t="str">
        <f>申込一覧表!AE34</f>
        <v/>
      </c>
      <c r="E314">
        <v>0</v>
      </c>
      <c r="F314">
        <v>0</v>
      </c>
      <c r="G314" t="str">
        <f>申込一覧表!AZ34</f>
        <v>999:99.99</v>
      </c>
    </row>
    <row r="315" spans="1:7">
      <c r="A315" t="str">
        <f>IF(申込一覧表!M35="","",申込一覧表!AB35)</f>
        <v/>
      </c>
      <c r="B315" t="str">
        <f>申込一覧表!AQ35</f>
        <v/>
      </c>
      <c r="C315" t="str">
        <f>申込一覧表!AU35</f>
        <v/>
      </c>
      <c r="D315" t="str">
        <f>申込一覧表!AE35</f>
        <v/>
      </c>
      <c r="E315">
        <v>0</v>
      </c>
      <c r="F315">
        <v>0</v>
      </c>
      <c r="G315" t="str">
        <f>申込一覧表!AZ35</f>
        <v>999:99.99</v>
      </c>
    </row>
    <row r="316" spans="1:7">
      <c r="A316" t="str">
        <f>IF(申込一覧表!M36="","",申込一覧表!AB36)</f>
        <v/>
      </c>
      <c r="B316" t="str">
        <f>申込一覧表!AQ36</f>
        <v/>
      </c>
      <c r="C316" t="str">
        <f>申込一覧表!AU36</f>
        <v/>
      </c>
      <c r="D316" t="str">
        <f>申込一覧表!AE36</f>
        <v/>
      </c>
      <c r="E316">
        <v>0</v>
      </c>
      <c r="F316">
        <v>0</v>
      </c>
      <c r="G316" t="str">
        <f>申込一覧表!AZ36</f>
        <v>999:99.99</v>
      </c>
    </row>
    <row r="317" spans="1:7">
      <c r="A317" t="str">
        <f>IF(申込一覧表!M37="","",申込一覧表!AB37)</f>
        <v/>
      </c>
      <c r="B317" t="str">
        <f>申込一覧表!AQ37</f>
        <v/>
      </c>
      <c r="C317" t="str">
        <f>申込一覧表!AU37</f>
        <v/>
      </c>
      <c r="D317" t="str">
        <f>申込一覧表!AE37</f>
        <v/>
      </c>
      <c r="E317">
        <v>0</v>
      </c>
      <c r="F317">
        <v>0</v>
      </c>
      <c r="G317" t="str">
        <f>申込一覧表!AZ37</f>
        <v>999:99.99</v>
      </c>
    </row>
    <row r="318" spans="1:7">
      <c r="A318" t="str">
        <f>IF(申込一覧表!M38="","",申込一覧表!AB38)</f>
        <v/>
      </c>
      <c r="B318" t="str">
        <f>申込一覧表!AQ38</f>
        <v/>
      </c>
      <c r="C318" t="str">
        <f>申込一覧表!AU38</f>
        <v/>
      </c>
      <c r="D318" t="str">
        <f>申込一覧表!AE38</f>
        <v/>
      </c>
      <c r="E318">
        <v>0</v>
      </c>
      <c r="F318">
        <v>0</v>
      </c>
      <c r="G318" t="str">
        <f>申込一覧表!AZ38</f>
        <v>999:99.99</v>
      </c>
    </row>
    <row r="319" spans="1:7">
      <c r="A319" t="str">
        <f>IF(申込一覧表!M39="","",申込一覧表!AB39)</f>
        <v/>
      </c>
      <c r="B319" t="str">
        <f>申込一覧表!AQ39</f>
        <v/>
      </c>
      <c r="C319" t="str">
        <f>申込一覧表!AU39</f>
        <v/>
      </c>
      <c r="D319" t="str">
        <f>申込一覧表!AE39</f>
        <v/>
      </c>
      <c r="E319">
        <v>0</v>
      </c>
      <c r="F319">
        <v>0</v>
      </c>
      <c r="G319" t="str">
        <f>申込一覧表!AZ39</f>
        <v>999:99.99</v>
      </c>
    </row>
    <row r="320" spans="1:7">
      <c r="A320" t="str">
        <f>IF(申込一覧表!M40="","",申込一覧表!AB40)</f>
        <v/>
      </c>
      <c r="B320" t="str">
        <f>申込一覧表!AQ40</f>
        <v/>
      </c>
      <c r="C320" t="str">
        <f>申込一覧表!AU40</f>
        <v/>
      </c>
      <c r="D320" t="str">
        <f>申込一覧表!AE40</f>
        <v/>
      </c>
      <c r="E320">
        <v>0</v>
      </c>
      <c r="F320">
        <v>0</v>
      </c>
      <c r="G320" t="str">
        <f>申込一覧表!AZ40</f>
        <v>999:99.99</v>
      </c>
    </row>
    <row r="321" spans="1:7">
      <c r="A321" t="str">
        <f>IF(申込一覧表!M41="","",申込一覧表!AB41)</f>
        <v/>
      </c>
      <c r="B321" t="str">
        <f>申込一覧表!AQ41</f>
        <v/>
      </c>
      <c r="C321" t="str">
        <f>申込一覧表!AU41</f>
        <v/>
      </c>
      <c r="D321" t="str">
        <f>申込一覧表!AE41</f>
        <v/>
      </c>
      <c r="E321">
        <v>0</v>
      </c>
      <c r="F321">
        <v>0</v>
      </c>
      <c r="G321" t="str">
        <f>申込一覧表!AZ41</f>
        <v>999:99.99</v>
      </c>
    </row>
    <row r="322" spans="1:7">
      <c r="A322" t="str">
        <f>IF(申込一覧表!M42="","",申込一覧表!AB42)</f>
        <v/>
      </c>
      <c r="B322" t="str">
        <f>申込一覧表!AQ42</f>
        <v/>
      </c>
      <c r="C322" t="str">
        <f>申込一覧表!AU42</f>
        <v/>
      </c>
      <c r="D322" t="str">
        <f>申込一覧表!AE42</f>
        <v/>
      </c>
      <c r="E322">
        <v>0</v>
      </c>
      <c r="F322">
        <v>0</v>
      </c>
      <c r="G322" t="str">
        <f>申込一覧表!AZ42</f>
        <v>999:99.99</v>
      </c>
    </row>
    <row r="323" spans="1:7">
      <c r="A323" t="str">
        <f>IF(申込一覧表!M43="","",申込一覧表!AB43)</f>
        <v/>
      </c>
      <c r="B323" t="str">
        <f>申込一覧表!AQ43</f>
        <v/>
      </c>
      <c r="C323" t="str">
        <f>申込一覧表!AU43</f>
        <v/>
      </c>
      <c r="D323" t="str">
        <f>申込一覧表!AE43</f>
        <v/>
      </c>
      <c r="E323">
        <v>0</v>
      </c>
      <c r="F323">
        <v>0</v>
      </c>
      <c r="G323" t="str">
        <f>申込一覧表!AZ43</f>
        <v>999:99.99</v>
      </c>
    </row>
    <row r="324" spans="1:7">
      <c r="A324" t="str">
        <f>IF(申込一覧表!M44="","",申込一覧表!AB44)</f>
        <v/>
      </c>
      <c r="B324" t="str">
        <f>申込一覧表!AQ44</f>
        <v/>
      </c>
      <c r="C324" t="str">
        <f>申込一覧表!AU44</f>
        <v/>
      </c>
      <c r="D324" t="str">
        <f>申込一覧表!AE44</f>
        <v/>
      </c>
      <c r="E324">
        <v>0</v>
      </c>
      <c r="F324">
        <v>0</v>
      </c>
      <c r="G324" t="str">
        <f>申込一覧表!AZ44</f>
        <v>999:99.99</v>
      </c>
    </row>
    <row r="325" spans="1:7">
      <c r="A325" t="str">
        <f>IF(申込一覧表!M45="","",申込一覧表!AB45)</f>
        <v/>
      </c>
      <c r="B325" t="str">
        <f>申込一覧表!AQ45</f>
        <v/>
      </c>
      <c r="C325" t="str">
        <f>申込一覧表!AU45</f>
        <v/>
      </c>
      <c r="D325" t="str">
        <f>申込一覧表!AE45</f>
        <v/>
      </c>
      <c r="E325">
        <v>0</v>
      </c>
      <c r="F325">
        <v>0</v>
      </c>
      <c r="G325" t="str">
        <f>申込一覧表!AZ45</f>
        <v>999:99.99</v>
      </c>
    </row>
    <row r="326" spans="1:7">
      <c r="A326" t="str">
        <f>IF(申込一覧表!M46="","",申込一覧表!AB46)</f>
        <v/>
      </c>
      <c r="B326" t="str">
        <f>申込一覧表!AQ46</f>
        <v/>
      </c>
      <c r="C326" t="str">
        <f>申込一覧表!AU46</f>
        <v/>
      </c>
      <c r="D326" t="str">
        <f>申込一覧表!AE46</f>
        <v/>
      </c>
      <c r="E326">
        <v>0</v>
      </c>
      <c r="F326">
        <v>0</v>
      </c>
      <c r="G326" t="str">
        <f>申込一覧表!AZ46</f>
        <v>999:99.99</v>
      </c>
    </row>
    <row r="327" spans="1:7">
      <c r="A327" t="str">
        <f>IF(申込一覧表!M47="","",申込一覧表!AB47)</f>
        <v/>
      </c>
      <c r="B327" t="str">
        <f>申込一覧表!AQ47</f>
        <v/>
      </c>
      <c r="C327" t="str">
        <f>申込一覧表!AU47</f>
        <v/>
      </c>
      <c r="D327" t="str">
        <f>申込一覧表!AE47</f>
        <v/>
      </c>
      <c r="E327">
        <v>0</v>
      </c>
      <c r="F327">
        <v>0</v>
      </c>
      <c r="G327" t="str">
        <f>申込一覧表!AZ47</f>
        <v>999:99.99</v>
      </c>
    </row>
    <row r="328" spans="1:7">
      <c r="A328" t="str">
        <f>IF(申込一覧表!M48="","",申込一覧表!AB48)</f>
        <v/>
      </c>
      <c r="B328" t="str">
        <f>申込一覧表!AQ48</f>
        <v/>
      </c>
      <c r="C328" t="str">
        <f>申込一覧表!AU48</f>
        <v/>
      </c>
      <c r="D328" t="str">
        <f>申込一覧表!AE48</f>
        <v/>
      </c>
      <c r="E328">
        <v>0</v>
      </c>
      <c r="F328">
        <v>0</v>
      </c>
      <c r="G328" t="str">
        <f>申込一覧表!AZ48</f>
        <v>999:99.99</v>
      </c>
    </row>
    <row r="329" spans="1:7">
      <c r="A329" t="str">
        <f>IF(申込一覧表!M49="","",申込一覧表!AB49)</f>
        <v/>
      </c>
      <c r="B329" t="str">
        <f>申込一覧表!AQ49</f>
        <v/>
      </c>
      <c r="C329" t="str">
        <f>申込一覧表!AU49</f>
        <v/>
      </c>
      <c r="D329" t="str">
        <f>申込一覧表!AE49</f>
        <v/>
      </c>
      <c r="E329">
        <v>0</v>
      </c>
      <c r="F329">
        <v>0</v>
      </c>
      <c r="G329" t="str">
        <f>申込一覧表!AZ49</f>
        <v>999:99.99</v>
      </c>
    </row>
    <row r="330" spans="1:7">
      <c r="A330" t="str">
        <f>IF(申込一覧表!M50="","",申込一覧表!AB50)</f>
        <v/>
      </c>
      <c r="B330" t="str">
        <f>申込一覧表!AQ50</f>
        <v/>
      </c>
      <c r="C330" t="str">
        <f>申込一覧表!AU50</f>
        <v/>
      </c>
      <c r="D330" t="str">
        <f>申込一覧表!AE50</f>
        <v/>
      </c>
      <c r="E330">
        <v>0</v>
      </c>
      <c r="F330">
        <v>0</v>
      </c>
      <c r="G330" t="str">
        <f>申込一覧表!AZ50</f>
        <v>999:99.99</v>
      </c>
    </row>
    <row r="331" spans="1:7">
      <c r="A331" t="str">
        <f>IF(申込一覧表!M51="","",申込一覧表!AB51)</f>
        <v/>
      </c>
      <c r="B331" t="str">
        <f>申込一覧表!AQ51</f>
        <v/>
      </c>
      <c r="C331" t="str">
        <f>申込一覧表!AU51</f>
        <v/>
      </c>
      <c r="D331" t="str">
        <f>申込一覧表!AE51</f>
        <v/>
      </c>
      <c r="E331">
        <v>0</v>
      </c>
      <c r="F331">
        <v>0</v>
      </c>
      <c r="G331" t="str">
        <f>申込一覧表!AZ51</f>
        <v>999:99.99</v>
      </c>
    </row>
    <row r="332" spans="1:7">
      <c r="A332" t="str">
        <f>IF(申込一覧表!M52="","",申込一覧表!AB52)</f>
        <v/>
      </c>
      <c r="B332" t="str">
        <f>申込一覧表!AQ52</f>
        <v/>
      </c>
      <c r="C332" t="str">
        <f>申込一覧表!AU52</f>
        <v/>
      </c>
      <c r="D332" t="str">
        <f>申込一覧表!AE52</f>
        <v/>
      </c>
      <c r="E332">
        <v>0</v>
      </c>
      <c r="F332">
        <v>0</v>
      </c>
      <c r="G332" t="str">
        <f>申込一覧表!AZ52</f>
        <v>999:99.99</v>
      </c>
    </row>
    <row r="333" spans="1:7">
      <c r="A333" t="str">
        <f>IF(申込一覧表!M53="","",申込一覧表!AB53)</f>
        <v/>
      </c>
      <c r="B333" t="str">
        <f>申込一覧表!AQ53</f>
        <v/>
      </c>
      <c r="C333" t="str">
        <f>申込一覧表!AU53</f>
        <v/>
      </c>
      <c r="D333" t="str">
        <f>申込一覧表!AE53</f>
        <v/>
      </c>
      <c r="E333">
        <v>0</v>
      </c>
      <c r="F333">
        <v>0</v>
      </c>
      <c r="G333" t="str">
        <f>申込一覧表!AZ53</f>
        <v>999:99.99</v>
      </c>
    </row>
    <row r="334" spans="1:7">
      <c r="A334" t="str">
        <f>IF(申込一覧表!M54="","",申込一覧表!AB54)</f>
        <v/>
      </c>
      <c r="B334" t="str">
        <f>申込一覧表!AQ54</f>
        <v/>
      </c>
      <c r="C334" t="str">
        <f>申込一覧表!AU54</f>
        <v/>
      </c>
      <c r="D334" t="str">
        <f>申込一覧表!AE54</f>
        <v/>
      </c>
      <c r="E334">
        <v>0</v>
      </c>
      <c r="F334">
        <v>0</v>
      </c>
      <c r="G334" t="str">
        <f>申込一覧表!AZ54</f>
        <v>999:99.99</v>
      </c>
    </row>
    <row r="335" spans="1:7">
      <c r="A335" t="str">
        <f>IF(申込一覧表!M55="","",申込一覧表!AB55)</f>
        <v/>
      </c>
      <c r="B335" t="str">
        <f>申込一覧表!AQ55</f>
        <v/>
      </c>
      <c r="C335" t="str">
        <f>申込一覧表!AU55</f>
        <v/>
      </c>
      <c r="D335" t="str">
        <f>申込一覧表!AE55</f>
        <v/>
      </c>
      <c r="E335">
        <v>0</v>
      </c>
      <c r="F335">
        <v>0</v>
      </c>
      <c r="G335" t="str">
        <f>申込一覧表!AZ55</f>
        <v>999:99.99</v>
      </c>
    </row>
    <row r="336" spans="1:7">
      <c r="A336" t="str">
        <f>IF(申込一覧表!M56="","",申込一覧表!AB56)</f>
        <v/>
      </c>
      <c r="B336" t="str">
        <f>申込一覧表!AQ56</f>
        <v/>
      </c>
      <c r="C336" t="str">
        <f>申込一覧表!AU56</f>
        <v/>
      </c>
      <c r="D336" t="str">
        <f>申込一覧表!AE56</f>
        <v/>
      </c>
      <c r="E336">
        <v>0</v>
      </c>
      <c r="F336">
        <v>0</v>
      </c>
      <c r="G336" t="str">
        <f>申込一覧表!AZ56</f>
        <v>999:99.99</v>
      </c>
    </row>
    <row r="337" spans="1:7">
      <c r="A337" t="str">
        <f>IF(申込一覧表!M57="","",申込一覧表!AB57)</f>
        <v/>
      </c>
      <c r="B337" t="str">
        <f>申込一覧表!AQ57</f>
        <v/>
      </c>
      <c r="C337" t="str">
        <f>申込一覧表!AU57</f>
        <v/>
      </c>
      <c r="D337" t="str">
        <f>申込一覧表!AE57</f>
        <v/>
      </c>
      <c r="E337">
        <v>0</v>
      </c>
      <c r="F337">
        <v>0</v>
      </c>
      <c r="G337" t="str">
        <f>申込一覧表!AZ57</f>
        <v>999:99.99</v>
      </c>
    </row>
    <row r="338" spans="1:7">
      <c r="A338" t="str">
        <f>IF(申込一覧表!M58="","",申込一覧表!AB58)</f>
        <v/>
      </c>
      <c r="B338" t="str">
        <f>申込一覧表!AQ58</f>
        <v/>
      </c>
      <c r="C338" t="str">
        <f>申込一覧表!AU58</f>
        <v/>
      </c>
      <c r="D338" t="str">
        <f>申込一覧表!AE58</f>
        <v/>
      </c>
      <c r="E338">
        <v>0</v>
      </c>
      <c r="F338">
        <v>0</v>
      </c>
      <c r="G338" t="str">
        <f>申込一覧表!AZ58</f>
        <v>999:99.99</v>
      </c>
    </row>
    <row r="339" spans="1:7">
      <c r="A339" t="str">
        <f>IF(申込一覧表!M59="","",申込一覧表!AB59)</f>
        <v/>
      </c>
      <c r="B339" t="str">
        <f>申込一覧表!AQ59</f>
        <v/>
      </c>
      <c r="C339" t="str">
        <f>申込一覧表!AU59</f>
        <v/>
      </c>
      <c r="D339" t="str">
        <f>申込一覧表!AE59</f>
        <v/>
      </c>
      <c r="E339">
        <v>0</v>
      </c>
      <c r="F339">
        <v>0</v>
      </c>
      <c r="G339" t="str">
        <f>申込一覧表!AZ59</f>
        <v>999:99.99</v>
      </c>
    </row>
    <row r="340" spans="1:7">
      <c r="A340" t="str">
        <f>IF(申込一覧表!M60="","",申込一覧表!AB60)</f>
        <v/>
      </c>
      <c r="B340" t="str">
        <f>申込一覧表!AQ60</f>
        <v/>
      </c>
      <c r="C340" t="str">
        <f>申込一覧表!AU60</f>
        <v/>
      </c>
      <c r="D340" t="str">
        <f>申込一覧表!AE60</f>
        <v/>
      </c>
      <c r="E340">
        <v>0</v>
      </c>
      <c r="F340">
        <v>0</v>
      </c>
      <c r="G340" t="str">
        <f>申込一覧表!AZ60</f>
        <v>999:99.99</v>
      </c>
    </row>
    <row r="341" spans="1:7">
      <c r="A341" t="str">
        <f>IF(申込一覧表!M61="","",申込一覧表!AB61)</f>
        <v/>
      </c>
      <c r="B341" t="str">
        <f>申込一覧表!AQ61</f>
        <v/>
      </c>
      <c r="C341" t="str">
        <f>申込一覧表!AU61</f>
        <v/>
      </c>
      <c r="D341" t="str">
        <f>申込一覧表!AE61</f>
        <v/>
      </c>
      <c r="E341">
        <v>0</v>
      </c>
      <c r="F341">
        <v>0</v>
      </c>
      <c r="G341" t="str">
        <f>申込一覧表!AZ61</f>
        <v>999:99.99</v>
      </c>
    </row>
    <row r="342" spans="1:7">
      <c r="A342" t="str">
        <f>IF(申込一覧表!M62="","",申込一覧表!AB62)</f>
        <v/>
      </c>
      <c r="B342" t="str">
        <f>申込一覧表!AQ62</f>
        <v/>
      </c>
      <c r="C342" t="str">
        <f>申込一覧表!AU62</f>
        <v/>
      </c>
      <c r="D342" t="str">
        <f>申込一覧表!AE62</f>
        <v/>
      </c>
      <c r="E342">
        <v>0</v>
      </c>
      <c r="F342">
        <v>0</v>
      </c>
      <c r="G342" t="str">
        <f>申込一覧表!AZ62</f>
        <v>999:99.99</v>
      </c>
    </row>
    <row r="343" spans="1:7">
      <c r="A343" t="str">
        <f>IF(申込一覧表!M63="","",申込一覧表!AB63)</f>
        <v/>
      </c>
      <c r="B343" t="str">
        <f>申込一覧表!AQ63</f>
        <v/>
      </c>
      <c r="C343" t="str">
        <f>申込一覧表!AU63</f>
        <v/>
      </c>
      <c r="D343" t="str">
        <f>申込一覧表!AE63</f>
        <v/>
      </c>
      <c r="E343">
        <v>0</v>
      </c>
      <c r="F343">
        <v>0</v>
      </c>
      <c r="G343" t="str">
        <f>申込一覧表!AZ63</f>
        <v>999:99.99</v>
      </c>
    </row>
    <row r="344" spans="1:7">
      <c r="A344" t="str">
        <f>IF(申込一覧表!M64="","",申込一覧表!AB64)</f>
        <v/>
      </c>
      <c r="B344" t="str">
        <f>申込一覧表!AQ64</f>
        <v/>
      </c>
      <c r="C344" t="str">
        <f>申込一覧表!AU64</f>
        <v/>
      </c>
      <c r="D344" t="str">
        <f>申込一覧表!AE64</f>
        <v/>
      </c>
      <c r="E344">
        <v>0</v>
      </c>
      <c r="F344">
        <v>0</v>
      </c>
      <c r="G344" t="str">
        <f>申込一覧表!AZ64</f>
        <v>999:99.99</v>
      </c>
    </row>
    <row r="345" spans="1:7">
      <c r="A345" t="str">
        <f>IF(申込一覧表!M65="","",申込一覧表!AB65)</f>
        <v/>
      </c>
      <c r="B345" t="str">
        <f>申込一覧表!AQ65</f>
        <v/>
      </c>
      <c r="C345" t="str">
        <f>申込一覧表!AU65</f>
        <v/>
      </c>
      <c r="D345" t="str">
        <f>申込一覧表!AE65</f>
        <v/>
      </c>
      <c r="E345">
        <v>0</v>
      </c>
      <c r="F345">
        <v>0</v>
      </c>
      <c r="G345" t="str">
        <f>申込一覧表!AZ65</f>
        <v>999:99.99</v>
      </c>
    </row>
    <row r="346" spans="1:7">
      <c r="A346" t="str">
        <f>IF(申込一覧表!M66="","",申込一覧表!AB66)</f>
        <v/>
      </c>
      <c r="B346" t="str">
        <f>申込一覧表!AQ66</f>
        <v/>
      </c>
      <c r="C346" t="str">
        <f>申込一覧表!AU66</f>
        <v/>
      </c>
      <c r="D346" t="str">
        <f>申込一覧表!AE66</f>
        <v/>
      </c>
      <c r="E346">
        <v>0</v>
      </c>
      <c r="F346">
        <v>0</v>
      </c>
      <c r="G346" t="str">
        <f>申込一覧表!AZ66</f>
        <v>999:99.99</v>
      </c>
    </row>
    <row r="347" spans="1:7">
      <c r="A347" t="str">
        <f>IF(申込一覧表!M67="","",申込一覧表!AB67)</f>
        <v/>
      </c>
      <c r="B347" t="str">
        <f>申込一覧表!AQ67</f>
        <v/>
      </c>
      <c r="C347" t="str">
        <f>申込一覧表!AU67</f>
        <v/>
      </c>
      <c r="D347" t="str">
        <f>申込一覧表!AE67</f>
        <v/>
      </c>
      <c r="E347">
        <v>0</v>
      </c>
      <c r="F347">
        <v>0</v>
      </c>
      <c r="G347" t="str">
        <f>申込一覧表!AZ67</f>
        <v>999:99.99</v>
      </c>
    </row>
    <row r="348" spans="1:7">
      <c r="A348" t="str">
        <f>IF(申込一覧表!M68="","",申込一覧表!AB68)</f>
        <v/>
      </c>
      <c r="B348" t="str">
        <f>申込一覧表!AQ68</f>
        <v/>
      </c>
      <c r="C348" t="str">
        <f>申込一覧表!AU68</f>
        <v/>
      </c>
      <c r="D348" t="str">
        <f>申込一覧表!AE68</f>
        <v/>
      </c>
      <c r="E348">
        <v>0</v>
      </c>
      <c r="F348">
        <v>0</v>
      </c>
      <c r="G348" t="str">
        <f>申込一覧表!AZ68</f>
        <v>999:99.99</v>
      </c>
    </row>
    <row r="349" spans="1:7">
      <c r="A349" t="str">
        <f>IF(申込一覧表!M69="","",申込一覧表!AB69)</f>
        <v/>
      </c>
      <c r="B349" t="str">
        <f>申込一覧表!AQ69</f>
        <v/>
      </c>
      <c r="C349" t="str">
        <f>申込一覧表!AU69</f>
        <v/>
      </c>
      <c r="D349" t="str">
        <f>申込一覧表!AE69</f>
        <v/>
      </c>
      <c r="E349">
        <v>0</v>
      </c>
      <c r="F349">
        <v>0</v>
      </c>
      <c r="G349" t="str">
        <f>申込一覧表!AZ69</f>
        <v>999:99.99</v>
      </c>
    </row>
    <row r="350" spans="1:7">
      <c r="A350" t="str">
        <f>IF(申込一覧表!M70="","",申込一覧表!AB70)</f>
        <v/>
      </c>
      <c r="B350" t="str">
        <f>申込一覧表!AQ70</f>
        <v/>
      </c>
      <c r="C350" t="str">
        <f>申込一覧表!AU70</f>
        <v/>
      </c>
      <c r="D350" t="str">
        <f>申込一覧表!AE70</f>
        <v/>
      </c>
      <c r="E350">
        <v>0</v>
      </c>
      <c r="F350">
        <v>0</v>
      </c>
      <c r="G350" t="str">
        <f>申込一覧表!AZ70</f>
        <v>999:99.99</v>
      </c>
    </row>
    <row r="351" spans="1:7">
      <c r="A351" t="str">
        <f>IF(申込一覧表!M71="","",申込一覧表!AB71)</f>
        <v/>
      </c>
      <c r="B351" t="str">
        <f>申込一覧表!AQ71</f>
        <v/>
      </c>
      <c r="C351" t="str">
        <f>申込一覧表!AU71</f>
        <v/>
      </c>
      <c r="D351" t="str">
        <f>申込一覧表!AE71</f>
        <v/>
      </c>
      <c r="E351">
        <v>0</v>
      </c>
      <c r="F351">
        <v>0</v>
      </c>
      <c r="G351" t="str">
        <f>申込一覧表!AZ71</f>
        <v>999:99.99</v>
      </c>
    </row>
    <row r="352" spans="1:7">
      <c r="A352" t="str">
        <f>IF(申込一覧表!M72="","",申込一覧表!AB72)</f>
        <v/>
      </c>
      <c r="B352" t="str">
        <f>申込一覧表!AQ72</f>
        <v/>
      </c>
      <c r="C352" t="str">
        <f>申込一覧表!AU72</f>
        <v/>
      </c>
      <c r="D352" t="str">
        <f>申込一覧表!AE72</f>
        <v/>
      </c>
      <c r="E352">
        <v>0</v>
      </c>
      <c r="F352">
        <v>0</v>
      </c>
      <c r="G352" t="str">
        <f>申込一覧表!AZ72</f>
        <v>999:99.99</v>
      </c>
    </row>
    <row r="353" spans="1:7">
      <c r="A353" t="str">
        <f>IF(申込一覧表!M73="","",申込一覧表!AB73)</f>
        <v/>
      </c>
      <c r="B353" t="str">
        <f>申込一覧表!AQ73</f>
        <v/>
      </c>
      <c r="C353" t="str">
        <f>申込一覧表!AU73</f>
        <v/>
      </c>
      <c r="D353" t="str">
        <f>申込一覧表!AE73</f>
        <v/>
      </c>
      <c r="E353">
        <v>0</v>
      </c>
      <c r="F353">
        <v>0</v>
      </c>
      <c r="G353" t="str">
        <f>申込一覧表!AZ73</f>
        <v>999:99.99</v>
      </c>
    </row>
    <row r="354" spans="1:7">
      <c r="A354" t="str">
        <f>IF(申込一覧表!M74="","",申込一覧表!AB74)</f>
        <v/>
      </c>
      <c r="B354" t="str">
        <f>申込一覧表!AQ74</f>
        <v/>
      </c>
      <c r="C354" t="str">
        <f>申込一覧表!AU74</f>
        <v/>
      </c>
      <c r="D354" t="str">
        <f>申込一覧表!AE74</f>
        <v/>
      </c>
      <c r="E354">
        <v>0</v>
      </c>
      <c r="F354">
        <v>0</v>
      </c>
      <c r="G354" t="str">
        <f>申込一覧表!AZ74</f>
        <v>999:99.99</v>
      </c>
    </row>
    <row r="355" spans="1:7">
      <c r="A355" s="47" t="str">
        <f>IF(申込一覧表!M75="","",申込一覧表!AB75)</f>
        <v/>
      </c>
      <c r="B355" s="47" t="str">
        <f>申込一覧表!AQ75</f>
        <v/>
      </c>
      <c r="C355" s="47" t="str">
        <f>申込一覧表!AU75</f>
        <v/>
      </c>
      <c r="D355" s="47" t="str">
        <f>申込一覧表!AE75</f>
        <v/>
      </c>
      <c r="E355" s="47">
        <v>0</v>
      </c>
      <c r="F355" s="47">
        <v>0</v>
      </c>
      <c r="G355" s="47" t="str">
        <f>申込一覧表!AZ75</f>
        <v>999:99.99</v>
      </c>
    </row>
    <row r="357" spans="1:7">
      <c r="A357" s="47"/>
      <c r="B357" s="47"/>
      <c r="C357" s="47"/>
      <c r="D357" s="47"/>
      <c r="E357" s="47"/>
      <c r="F357" s="47"/>
      <c r="G357" s="47"/>
    </row>
    <row r="358" spans="1:7">
      <c r="A358" t="str">
        <f>IF(申込一覧表!M78="","",申込一覧表!AB78)</f>
        <v/>
      </c>
      <c r="B358" t="str">
        <f>申込一覧表!AQ78</f>
        <v/>
      </c>
      <c r="C358" t="str">
        <f>申込一覧表!AU78</f>
        <v/>
      </c>
      <c r="D358" t="str">
        <f>申込一覧表!AE78</f>
        <v/>
      </c>
      <c r="E358">
        <v>0</v>
      </c>
      <c r="F358">
        <v>5</v>
      </c>
      <c r="G358" t="str">
        <f>申込一覧表!AZ78</f>
        <v>999:99.99</v>
      </c>
    </row>
    <row r="359" spans="1:7">
      <c r="A359" t="str">
        <f>IF(申込一覧表!M79="","",申込一覧表!AB79)</f>
        <v/>
      </c>
      <c r="B359" t="str">
        <f>申込一覧表!AQ79</f>
        <v/>
      </c>
      <c r="C359" t="str">
        <f>申込一覧表!AU79</f>
        <v/>
      </c>
      <c r="D359" t="str">
        <f>申込一覧表!AE79</f>
        <v/>
      </c>
      <c r="E359">
        <v>0</v>
      </c>
      <c r="F359">
        <v>5</v>
      </c>
      <c r="G359" t="str">
        <f>申込一覧表!AZ79</f>
        <v>999:99.99</v>
      </c>
    </row>
    <row r="360" spans="1:7">
      <c r="A360" t="str">
        <f>IF(申込一覧表!M80="","",申込一覧表!AB80)</f>
        <v/>
      </c>
      <c r="B360" t="str">
        <f>申込一覧表!AQ80</f>
        <v/>
      </c>
      <c r="C360" t="str">
        <f>申込一覧表!AU80</f>
        <v/>
      </c>
      <c r="D360" t="str">
        <f>申込一覧表!AE80</f>
        <v/>
      </c>
      <c r="E360">
        <v>0</v>
      </c>
      <c r="F360">
        <v>5</v>
      </c>
      <c r="G360" t="str">
        <f>申込一覧表!AZ80</f>
        <v>999:99.99</v>
      </c>
    </row>
    <row r="361" spans="1:7">
      <c r="A361" t="str">
        <f>IF(申込一覧表!M81="","",申込一覧表!AB81)</f>
        <v/>
      </c>
      <c r="B361" t="str">
        <f>申込一覧表!AQ81</f>
        <v/>
      </c>
      <c r="C361" t="str">
        <f>申込一覧表!AU81</f>
        <v/>
      </c>
      <c r="D361" t="str">
        <f>申込一覧表!AE81</f>
        <v/>
      </c>
      <c r="E361">
        <v>0</v>
      </c>
      <c r="F361">
        <v>5</v>
      </c>
      <c r="G361" t="str">
        <f>申込一覧表!AZ81</f>
        <v>999:99.99</v>
      </c>
    </row>
    <row r="362" spans="1:7">
      <c r="A362" t="str">
        <f>IF(申込一覧表!M82="","",申込一覧表!AB82)</f>
        <v/>
      </c>
      <c r="B362" t="str">
        <f>申込一覧表!AQ82</f>
        <v/>
      </c>
      <c r="C362" t="str">
        <f>申込一覧表!AU82</f>
        <v/>
      </c>
      <c r="D362" t="str">
        <f>申込一覧表!AE82</f>
        <v/>
      </c>
      <c r="E362">
        <v>0</v>
      </c>
      <c r="F362">
        <v>5</v>
      </c>
      <c r="G362" t="str">
        <f>申込一覧表!AZ82</f>
        <v>999:99.99</v>
      </c>
    </row>
    <row r="363" spans="1:7">
      <c r="A363" t="str">
        <f>IF(申込一覧表!M83="","",申込一覧表!AB83)</f>
        <v/>
      </c>
      <c r="B363" t="str">
        <f>申込一覧表!AQ83</f>
        <v/>
      </c>
      <c r="C363" t="str">
        <f>申込一覧表!AU83</f>
        <v/>
      </c>
      <c r="D363" t="str">
        <f>申込一覧表!AE83</f>
        <v/>
      </c>
      <c r="E363">
        <v>0</v>
      </c>
      <c r="F363">
        <v>5</v>
      </c>
      <c r="G363" t="str">
        <f>申込一覧表!AZ83</f>
        <v>999:99.99</v>
      </c>
    </row>
    <row r="364" spans="1:7">
      <c r="A364" t="str">
        <f>IF(申込一覧表!M84="","",申込一覧表!AB84)</f>
        <v/>
      </c>
      <c r="B364" t="str">
        <f>申込一覧表!AQ84</f>
        <v/>
      </c>
      <c r="C364" t="str">
        <f>申込一覧表!AU84</f>
        <v/>
      </c>
      <c r="D364" t="str">
        <f>申込一覧表!AE84</f>
        <v/>
      </c>
      <c r="E364">
        <v>0</v>
      </c>
      <c r="F364">
        <v>5</v>
      </c>
      <c r="G364" t="str">
        <f>申込一覧表!AZ84</f>
        <v>999:99.99</v>
      </c>
    </row>
    <row r="365" spans="1:7">
      <c r="A365" t="str">
        <f>IF(申込一覧表!M85="","",申込一覧表!AB85)</f>
        <v/>
      </c>
      <c r="B365" t="str">
        <f>申込一覧表!AQ85</f>
        <v/>
      </c>
      <c r="C365" t="str">
        <f>申込一覧表!AU85</f>
        <v/>
      </c>
      <c r="D365" t="str">
        <f>申込一覧表!AE85</f>
        <v/>
      </c>
      <c r="E365">
        <v>0</v>
      </c>
      <c r="F365">
        <v>5</v>
      </c>
      <c r="G365" t="str">
        <f>申込一覧表!AZ85</f>
        <v>999:99.99</v>
      </c>
    </row>
    <row r="366" spans="1:7">
      <c r="A366" t="str">
        <f>IF(申込一覧表!M86="","",申込一覧表!AB86)</f>
        <v/>
      </c>
      <c r="B366" t="str">
        <f>申込一覧表!AQ86</f>
        <v/>
      </c>
      <c r="C366" t="str">
        <f>申込一覧表!AU86</f>
        <v/>
      </c>
      <c r="D366" t="str">
        <f>申込一覧表!AE86</f>
        <v/>
      </c>
      <c r="E366">
        <v>0</v>
      </c>
      <c r="F366">
        <v>5</v>
      </c>
      <c r="G366" t="str">
        <f>申込一覧表!AZ86</f>
        <v>999:99.99</v>
      </c>
    </row>
    <row r="367" spans="1:7">
      <c r="A367" t="str">
        <f>IF(申込一覧表!M87="","",申込一覧表!AB87)</f>
        <v/>
      </c>
      <c r="B367" t="str">
        <f>申込一覧表!AQ87</f>
        <v/>
      </c>
      <c r="C367" t="str">
        <f>申込一覧表!AU87</f>
        <v/>
      </c>
      <c r="D367" t="str">
        <f>申込一覧表!AE87</f>
        <v/>
      </c>
      <c r="E367">
        <v>0</v>
      </c>
      <c r="F367">
        <v>5</v>
      </c>
      <c r="G367" t="str">
        <f>申込一覧表!AZ87</f>
        <v>999:99.99</v>
      </c>
    </row>
    <row r="368" spans="1:7">
      <c r="A368" t="str">
        <f>IF(申込一覧表!M88="","",申込一覧表!AB88)</f>
        <v/>
      </c>
      <c r="B368" t="str">
        <f>申込一覧表!AQ88</f>
        <v/>
      </c>
      <c r="C368" t="str">
        <f>申込一覧表!AU88</f>
        <v/>
      </c>
      <c r="D368" t="str">
        <f>申込一覧表!AE88</f>
        <v/>
      </c>
      <c r="E368">
        <v>0</v>
      </c>
      <c r="F368">
        <v>5</v>
      </c>
      <c r="G368" t="str">
        <f>申込一覧表!AZ88</f>
        <v>999:99.99</v>
      </c>
    </row>
    <row r="369" spans="1:7">
      <c r="A369" t="str">
        <f>IF(申込一覧表!M89="","",申込一覧表!AB89)</f>
        <v/>
      </c>
      <c r="B369" t="str">
        <f>申込一覧表!AQ89</f>
        <v/>
      </c>
      <c r="C369" t="str">
        <f>申込一覧表!AU89</f>
        <v/>
      </c>
      <c r="D369" t="str">
        <f>申込一覧表!AE89</f>
        <v/>
      </c>
      <c r="E369">
        <v>0</v>
      </c>
      <c r="F369">
        <v>5</v>
      </c>
      <c r="G369" t="str">
        <f>申込一覧表!AZ89</f>
        <v>999:99.99</v>
      </c>
    </row>
    <row r="370" spans="1:7">
      <c r="A370" t="str">
        <f>IF(申込一覧表!M90="","",申込一覧表!AB90)</f>
        <v/>
      </c>
      <c r="B370" t="str">
        <f>申込一覧表!AQ90</f>
        <v/>
      </c>
      <c r="C370" t="str">
        <f>申込一覧表!AU90</f>
        <v/>
      </c>
      <c r="D370" t="str">
        <f>申込一覧表!AE90</f>
        <v/>
      </c>
      <c r="E370">
        <v>0</v>
      </c>
      <c r="F370">
        <v>5</v>
      </c>
      <c r="G370" t="str">
        <f>申込一覧表!AZ90</f>
        <v>999:99.99</v>
      </c>
    </row>
    <row r="371" spans="1:7">
      <c r="A371" t="str">
        <f>IF(申込一覧表!M91="","",申込一覧表!AB91)</f>
        <v/>
      </c>
      <c r="B371" t="str">
        <f>申込一覧表!AQ91</f>
        <v/>
      </c>
      <c r="C371" t="str">
        <f>申込一覧表!AU91</f>
        <v/>
      </c>
      <c r="D371" t="str">
        <f>申込一覧表!AE91</f>
        <v/>
      </c>
      <c r="E371">
        <v>0</v>
      </c>
      <c r="F371">
        <v>5</v>
      </c>
      <c r="G371" t="str">
        <f>申込一覧表!AZ91</f>
        <v>999:99.99</v>
      </c>
    </row>
    <row r="372" spans="1:7">
      <c r="A372" t="str">
        <f>IF(申込一覧表!M92="","",申込一覧表!AB92)</f>
        <v/>
      </c>
      <c r="B372" t="str">
        <f>申込一覧表!AQ92</f>
        <v/>
      </c>
      <c r="C372" t="str">
        <f>申込一覧表!AU92</f>
        <v/>
      </c>
      <c r="D372" t="str">
        <f>申込一覧表!AE92</f>
        <v/>
      </c>
      <c r="E372">
        <v>0</v>
      </c>
      <c r="F372">
        <v>5</v>
      </c>
      <c r="G372" t="str">
        <f>申込一覧表!AZ92</f>
        <v>999:99.99</v>
      </c>
    </row>
    <row r="373" spans="1:7">
      <c r="A373" t="str">
        <f>IF(申込一覧表!M93="","",申込一覧表!AB93)</f>
        <v/>
      </c>
      <c r="B373" t="str">
        <f>申込一覧表!AQ93</f>
        <v/>
      </c>
      <c r="C373" t="str">
        <f>申込一覧表!AU93</f>
        <v/>
      </c>
      <c r="D373" t="str">
        <f>申込一覧表!AE93</f>
        <v/>
      </c>
      <c r="E373">
        <v>0</v>
      </c>
      <c r="F373">
        <v>5</v>
      </c>
      <c r="G373" t="str">
        <f>申込一覧表!AZ93</f>
        <v>999:99.99</v>
      </c>
    </row>
    <row r="374" spans="1:7">
      <c r="A374" t="str">
        <f>IF(申込一覧表!M94="","",申込一覧表!AB94)</f>
        <v/>
      </c>
      <c r="B374" t="str">
        <f>申込一覧表!AQ94</f>
        <v/>
      </c>
      <c r="C374" t="str">
        <f>申込一覧表!AU94</f>
        <v/>
      </c>
      <c r="D374" t="str">
        <f>申込一覧表!AE94</f>
        <v/>
      </c>
      <c r="E374">
        <v>0</v>
      </c>
      <c r="F374">
        <v>5</v>
      </c>
      <c r="G374" t="str">
        <f>申込一覧表!AZ94</f>
        <v>999:99.99</v>
      </c>
    </row>
    <row r="375" spans="1:7">
      <c r="A375" t="str">
        <f>IF(申込一覧表!M95="","",申込一覧表!AB95)</f>
        <v/>
      </c>
      <c r="B375" t="str">
        <f>申込一覧表!AQ95</f>
        <v/>
      </c>
      <c r="C375" t="str">
        <f>申込一覧表!AU95</f>
        <v/>
      </c>
      <c r="D375" t="str">
        <f>申込一覧表!AE95</f>
        <v/>
      </c>
      <c r="E375">
        <v>0</v>
      </c>
      <c r="F375">
        <v>5</v>
      </c>
      <c r="G375" t="str">
        <f>申込一覧表!AZ95</f>
        <v>999:99.99</v>
      </c>
    </row>
    <row r="376" spans="1:7">
      <c r="A376" t="str">
        <f>IF(申込一覧表!M96="","",申込一覧表!AB96)</f>
        <v/>
      </c>
      <c r="B376" t="str">
        <f>申込一覧表!AQ96</f>
        <v/>
      </c>
      <c r="C376" t="str">
        <f>申込一覧表!AU96</f>
        <v/>
      </c>
      <c r="D376" t="str">
        <f>申込一覧表!AE96</f>
        <v/>
      </c>
      <c r="E376">
        <v>0</v>
      </c>
      <c r="F376">
        <v>5</v>
      </c>
      <c r="G376" t="str">
        <f>申込一覧表!AZ96</f>
        <v>999:99.99</v>
      </c>
    </row>
    <row r="377" spans="1:7">
      <c r="A377" t="str">
        <f>IF(申込一覧表!M97="","",申込一覧表!AB97)</f>
        <v/>
      </c>
      <c r="B377" t="str">
        <f>申込一覧表!AQ97</f>
        <v/>
      </c>
      <c r="C377" t="str">
        <f>申込一覧表!AU97</f>
        <v/>
      </c>
      <c r="D377" t="str">
        <f>申込一覧表!AE97</f>
        <v/>
      </c>
      <c r="E377">
        <v>0</v>
      </c>
      <c r="F377">
        <v>5</v>
      </c>
      <c r="G377" t="str">
        <f>申込一覧表!AZ97</f>
        <v>999:99.99</v>
      </c>
    </row>
    <row r="378" spans="1:7">
      <c r="A378" t="str">
        <f>IF(申込一覧表!M98="","",申込一覧表!AB98)</f>
        <v/>
      </c>
      <c r="B378" t="str">
        <f>申込一覧表!AQ98</f>
        <v/>
      </c>
      <c r="C378" t="str">
        <f>申込一覧表!AU98</f>
        <v/>
      </c>
      <c r="D378" t="str">
        <f>申込一覧表!AE98</f>
        <v/>
      </c>
      <c r="E378">
        <v>0</v>
      </c>
      <c r="F378">
        <v>5</v>
      </c>
      <c r="G378" t="str">
        <f>申込一覧表!AZ98</f>
        <v>999:99.99</v>
      </c>
    </row>
    <row r="379" spans="1:7">
      <c r="A379" t="str">
        <f>IF(申込一覧表!M99="","",申込一覧表!AB99)</f>
        <v/>
      </c>
      <c r="B379" t="str">
        <f>申込一覧表!AQ99</f>
        <v/>
      </c>
      <c r="C379" t="str">
        <f>申込一覧表!AU99</f>
        <v/>
      </c>
      <c r="D379" t="str">
        <f>申込一覧表!AE99</f>
        <v/>
      </c>
      <c r="E379">
        <v>0</v>
      </c>
      <c r="F379">
        <v>5</v>
      </c>
      <c r="G379" t="str">
        <f>申込一覧表!AZ99</f>
        <v>999:99.99</v>
      </c>
    </row>
    <row r="380" spans="1:7">
      <c r="A380" t="str">
        <f>IF(申込一覧表!M100="","",申込一覧表!AB100)</f>
        <v/>
      </c>
      <c r="B380" t="str">
        <f>申込一覧表!AQ100</f>
        <v/>
      </c>
      <c r="C380" t="str">
        <f>申込一覧表!AU100</f>
        <v/>
      </c>
      <c r="D380" t="str">
        <f>申込一覧表!AE100</f>
        <v/>
      </c>
      <c r="E380">
        <v>0</v>
      </c>
      <c r="F380">
        <v>5</v>
      </c>
      <c r="G380" t="str">
        <f>申込一覧表!AZ100</f>
        <v>999:99.99</v>
      </c>
    </row>
    <row r="381" spans="1:7">
      <c r="A381" t="str">
        <f>IF(申込一覧表!M101="","",申込一覧表!AB101)</f>
        <v/>
      </c>
      <c r="B381" t="str">
        <f>申込一覧表!AQ101</f>
        <v/>
      </c>
      <c r="C381" t="str">
        <f>申込一覧表!AU101</f>
        <v/>
      </c>
      <c r="D381" t="str">
        <f>申込一覧表!AE101</f>
        <v/>
      </c>
      <c r="E381">
        <v>0</v>
      </c>
      <c r="F381">
        <v>5</v>
      </c>
      <c r="G381" t="str">
        <f>申込一覧表!AZ101</f>
        <v>999:99.99</v>
      </c>
    </row>
    <row r="382" spans="1:7">
      <c r="A382" t="str">
        <f>IF(申込一覧表!M102="","",申込一覧表!AB102)</f>
        <v/>
      </c>
      <c r="B382" t="str">
        <f>申込一覧表!AQ102</f>
        <v/>
      </c>
      <c r="C382" t="str">
        <f>申込一覧表!AU102</f>
        <v/>
      </c>
      <c r="D382" t="str">
        <f>申込一覧表!AE102</f>
        <v/>
      </c>
      <c r="E382">
        <v>0</v>
      </c>
      <c r="F382">
        <v>5</v>
      </c>
      <c r="G382" t="str">
        <f>申込一覧表!AZ102</f>
        <v>999:99.99</v>
      </c>
    </row>
    <row r="383" spans="1:7">
      <c r="A383" t="str">
        <f>IF(申込一覧表!M103="","",申込一覧表!AB103)</f>
        <v/>
      </c>
      <c r="B383" t="str">
        <f>申込一覧表!AQ103</f>
        <v/>
      </c>
      <c r="C383" t="str">
        <f>申込一覧表!AU103</f>
        <v/>
      </c>
      <c r="D383" t="str">
        <f>申込一覧表!AE103</f>
        <v/>
      </c>
      <c r="E383">
        <v>0</v>
      </c>
      <c r="F383">
        <v>5</v>
      </c>
      <c r="G383" t="str">
        <f>申込一覧表!AZ103</f>
        <v>999:99.99</v>
      </c>
    </row>
    <row r="384" spans="1:7">
      <c r="A384" t="str">
        <f>IF(申込一覧表!M104="","",申込一覧表!AB104)</f>
        <v/>
      </c>
      <c r="B384" t="str">
        <f>申込一覧表!AQ104</f>
        <v/>
      </c>
      <c r="C384" t="str">
        <f>申込一覧表!AU104</f>
        <v/>
      </c>
      <c r="D384" t="str">
        <f>申込一覧表!AE104</f>
        <v/>
      </c>
      <c r="E384">
        <v>0</v>
      </c>
      <c r="F384">
        <v>5</v>
      </c>
      <c r="G384" t="str">
        <f>申込一覧表!AZ104</f>
        <v>999:99.99</v>
      </c>
    </row>
    <row r="385" spans="1:7">
      <c r="A385" t="str">
        <f>IF(申込一覧表!M105="","",申込一覧表!AB105)</f>
        <v/>
      </c>
      <c r="B385" t="str">
        <f>申込一覧表!AQ105</f>
        <v/>
      </c>
      <c r="C385" t="str">
        <f>申込一覧表!AU105</f>
        <v/>
      </c>
      <c r="D385" t="str">
        <f>申込一覧表!AE105</f>
        <v/>
      </c>
      <c r="E385">
        <v>0</v>
      </c>
      <c r="F385">
        <v>5</v>
      </c>
      <c r="G385" t="str">
        <f>申込一覧表!AZ105</f>
        <v>999:99.99</v>
      </c>
    </row>
    <row r="386" spans="1:7">
      <c r="A386" t="str">
        <f>IF(申込一覧表!M106="","",申込一覧表!AB106)</f>
        <v/>
      </c>
      <c r="B386" t="str">
        <f>申込一覧表!AQ106</f>
        <v/>
      </c>
      <c r="C386" t="str">
        <f>申込一覧表!AU106</f>
        <v/>
      </c>
      <c r="D386" t="str">
        <f>申込一覧表!AE106</f>
        <v/>
      </c>
      <c r="E386">
        <v>0</v>
      </c>
      <c r="F386">
        <v>5</v>
      </c>
      <c r="G386" t="str">
        <f>申込一覧表!AZ106</f>
        <v>999:99.99</v>
      </c>
    </row>
    <row r="387" spans="1:7">
      <c r="A387" t="str">
        <f>IF(申込一覧表!M107="","",申込一覧表!AB107)</f>
        <v/>
      </c>
      <c r="B387" t="str">
        <f>申込一覧表!AQ107</f>
        <v/>
      </c>
      <c r="C387" t="str">
        <f>申込一覧表!AU107</f>
        <v/>
      </c>
      <c r="D387" t="str">
        <f>申込一覧表!AE107</f>
        <v/>
      </c>
      <c r="E387">
        <v>0</v>
      </c>
      <c r="F387">
        <v>5</v>
      </c>
      <c r="G387" t="str">
        <f>申込一覧表!AZ107</f>
        <v>999:99.99</v>
      </c>
    </row>
    <row r="388" spans="1:7">
      <c r="A388" t="str">
        <f>IF(申込一覧表!M108="","",申込一覧表!AB108)</f>
        <v/>
      </c>
      <c r="B388" t="str">
        <f>申込一覧表!AQ108</f>
        <v/>
      </c>
      <c r="C388" t="str">
        <f>申込一覧表!AU108</f>
        <v/>
      </c>
      <c r="D388" t="str">
        <f>申込一覧表!AE108</f>
        <v/>
      </c>
      <c r="E388">
        <v>0</v>
      </c>
      <c r="F388">
        <v>5</v>
      </c>
      <c r="G388" t="str">
        <f>申込一覧表!AZ108</f>
        <v>999:99.99</v>
      </c>
    </row>
    <row r="389" spans="1:7">
      <c r="A389" t="str">
        <f>IF(申込一覧表!M109="","",申込一覧表!AB109)</f>
        <v/>
      </c>
      <c r="B389" t="str">
        <f>申込一覧表!AQ109</f>
        <v/>
      </c>
      <c r="C389" t="str">
        <f>申込一覧表!AU109</f>
        <v/>
      </c>
      <c r="D389" t="str">
        <f>申込一覧表!AE109</f>
        <v/>
      </c>
      <c r="E389">
        <v>0</v>
      </c>
      <c r="F389">
        <v>5</v>
      </c>
      <c r="G389" t="str">
        <f>申込一覧表!AZ109</f>
        <v>999:99.99</v>
      </c>
    </row>
    <row r="390" spans="1:7">
      <c r="A390" t="str">
        <f>IF(申込一覧表!M110="","",申込一覧表!AB110)</f>
        <v/>
      </c>
      <c r="B390" t="str">
        <f>申込一覧表!AQ110</f>
        <v/>
      </c>
      <c r="C390" t="str">
        <f>申込一覧表!AU110</f>
        <v/>
      </c>
      <c r="D390" t="str">
        <f>申込一覧表!AE110</f>
        <v/>
      </c>
      <c r="E390">
        <v>0</v>
      </c>
      <c r="F390">
        <v>5</v>
      </c>
      <c r="G390" t="str">
        <f>申込一覧表!AZ110</f>
        <v>999:99.99</v>
      </c>
    </row>
    <row r="391" spans="1:7">
      <c r="A391" t="str">
        <f>IF(申込一覧表!M111="","",申込一覧表!AB111)</f>
        <v/>
      </c>
      <c r="B391" t="str">
        <f>申込一覧表!AQ111</f>
        <v/>
      </c>
      <c r="C391" t="str">
        <f>申込一覧表!AU111</f>
        <v/>
      </c>
      <c r="D391" t="str">
        <f>申込一覧表!AE111</f>
        <v/>
      </c>
      <c r="E391">
        <v>0</v>
      </c>
      <c r="F391">
        <v>5</v>
      </c>
      <c r="G391" t="str">
        <f>申込一覧表!AZ111</f>
        <v>999:99.99</v>
      </c>
    </row>
    <row r="392" spans="1:7">
      <c r="A392" t="str">
        <f>IF(申込一覧表!M112="","",申込一覧表!AB112)</f>
        <v/>
      </c>
      <c r="B392" t="str">
        <f>申込一覧表!AQ112</f>
        <v/>
      </c>
      <c r="C392" t="str">
        <f>申込一覧表!AU112</f>
        <v/>
      </c>
      <c r="D392" t="str">
        <f>申込一覧表!AE112</f>
        <v/>
      </c>
      <c r="E392">
        <v>0</v>
      </c>
      <c r="F392">
        <v>5</v>
      </c>
      <c r="G392" t="str">
        <f>申込一覧表!AZ112</f>
        <v>999:99.99</v>
      </c>
    </row>
    <row r="393" spans="1:7">
      <c r="A393" t="str">
        <f>IF(申込一覧表!M113="","",申込一覧表!AB113)</f>
        <v/>
      </c>
      <c r="B393" t="str">
        <f>申込一覧表!AQ113</f>
        <v/>
      </c>
      <c r="C393" t="str">
        <f>申込一覧表!AU113</f>
        <v/>
      </c>
      <c r="D393" t="str">
        <f>申込一覧表!AE113</f>
        <v/>
      </c>
      <c r="E393">
        <v>0</v>
      </c>
      <c r="F393">
        <v>5</v>
      </c>
      <c r="G393" t="str">
        <f>申込一覧表!AZ113</f>
        <v>999:99.99</v>
      </c>
    </row>
    <row r="394" spans="1:7">
      <c r="A394" t="str">
        <f>IF(申込一覧表!M114="","",申込一覧表!AB114)</f>
        <v/>
      </c>
      <c r="B394" t="str">
        <f>申込一覧表!AQ114</f>
        <v/>
      </c>
      <c r="C394" t="str">
        <f>申込一覧表!AU114</f>
        <v/>
      </c>
      <c r="D394" t="str">
        <f>申込一覧表!AE114</f>
        <v/>
      </c>
      <c r="E394">
        <v>0</v>
      </c>
      <c r="F394">
        <v>5</v>
      </c>
      <c r="G394" t="str">
        <f>申込一覧表!AZ114</f>
        <v>999:99.99</v>
      </c>
    </row>
    <row r="395" spans="1:7">
      <c r="A395" t="str">
        <f>IF(申込一覧表!M115="","",申込一覧表!AB115)</f>
        <v/>
      </c>
      <c r="B395" t="str">
        <f>申込一覧表!AQ115</f>
        <v/>
      </c>
      <c r="C395" t="str">
        <f>申込一覧表!AU115</f>
        <v/>
      </c>
      <c r="D395" t="str">
        <f>申込一覧表!AE115</f>
        <v/>
      </c>
      <c r="E395">
        <v>0</v>
      </c>
      <c r="F395">
        <v>5</v>
      </c>
      <c r="G395" t="str">
        <f>申込一覧表!AZ115</f>
        <v>999:99.99</v>
      </c>
    </row>
    <row r="396" spans="1:7">
      <c r="A396" t="str">
        <f>IF(申込一覧表!M116="","",申込一覧表!AB116)</f>
        <v/>
      </c>
      <c r="B396" t="str">
        <f>申込一覧表!AQ116</f>
        <v/>
      </c>
      <c r="C396" t="str">
        <f>申込一覧表!AU116</f>
        <v/>
      </c>
      <c r="D396" t="str">
        <f>申込一覧表!AE116</f>
        <v/>
      </c>
      <c r="E396">
        <v>0</v>
      </c>
      <c r="F396">
        <v>5</v>
      </c>
      <c r="G396" t="str">
        <f>申込一覧表!AZ116</f>
        <v>999:99.99</v>
      </c>
    </row>
    <row r="397" spans="1:7">
      <c r="A397" t="str">
        <f>IF(申込一覧表!M117="","",申込一覧表!AB117)</f>
        <v/>
      </c>
      <c r="B397" t="str">
        <f>申込一覧表!AQ117</f>
        <v/>
      </c>
      <c r="C397" t="str">
        <f>申込一覧表!AU117</f>
        <v/>
      </c>
      <c r="D397" t="str">
        <f>申込一覧表!AE117</f>
        <v/>
      </c>
      <c r="E397">
        <v>0</v>
      </c>
      <c r="F397">
        <v>5</v>
      </c>
      <c r="G397" t="str">
        <f>申込一覧表!AZ117</f>
        <v>999:99.99</v>
      </c>
    </row>
    <row r="398" spans="1:7">
      <c r="A398" t="str">
        <f>IF(申込一覧表!M118="","",申込一覧表!AB118)</f>
        <v/>
      </c>
      <c r="B398" t="str">
        <f>申込一覧表!AQ118</f>
        <v/>
      </c>
      <c r="C398" t="str">
        <f>申込一覧表!AU118</f>
        <v/>
      </c>
      <c r="D398" t="str">
        <f>申込一覧表!AE118</f>
        <v/>
      </c>
      <c r="E398">
        <v>0</v>
      </c>
      <c r="F398">
        <v>5</v>
      </c>
      <c r="G398" t="str">
        <f>申込一覧表!AZ118</f>
        <v>999:99.99</v>
      </c>
    </row>
    <row r="399" spans="1:7">
      <c r="A399" t="str">
        <f>IF(申込一覧表!M119="","",申込一覧表!AB119)</f>
        <v/>
      </c>
      <c r="B399" t="str">
        <f>申込一覧表!AQ119</f>
        <v/>
      </c>
      <c r="C399" t="str">
        <f>申込一覧表!AU119</f>
        <v/>
      </c>
      <c r="D399" t="str">
        <f>申込一覧表!AE119</f>
        <v/>
      </c>
      <c r="E399">
        <v>0</v>
      </c>
      <c r="F399">
        <v>5</v>
      </c>
      <c r="G399" t="str">
        <f>申込一覧表!AZ119</f>
        <v>999:99.99</v>
      </c>
    </row>
    <row r="400" spans="1:7">
      <c r="A400" t="str">
        <f>IF(申込一覧表!M120="","",申込一覧表!AB120)</f>
        <v/>
      </c>
      <c r="B400" t="str">
        <f>申込一覧表!AQ120</f>
        <v/>
      </c>
      <c r="C400" t="str">
        <f>申込一覧表!AU120</f>
        <v/>
      </c>
      <c r="D400" t="str">
        <f>申込一覧表!AE120</f>
        <v/>
      </c>
      <c r="E400">
        <v>0</v>
      </c>
      <c r="F400">
        <v>5</v>
      </c>
      <c r="G400" t="str">
        <f>申込一覧表!AZ120</f>
        <v>999:99.99</v>
      </c>
    </row>
    <row r="401" spans="1:7">
      <c r="A401" t="str">
        <f>IF(申込一覧表!M121="","",申込一覧表!AB121)</f>
        <v/>
      </c>
      <c r="B401" t="str">
        <f>申込一覧表!AQ121</f>
        <v/>
      </c>
      <c r="C401" t="str">
        <f>申込一覧表!AU121</f>
        <v/>
      </c>
      <c r="D401" t="str">
        <f>申込一覧表!AE121</f>
        <v/>
      </c>
      <c r="E401">
        <v>0</v>
      </c>
      <c r="F401">
        <v>5</v>
      </c>
      <c r="G401" t="str">
        <f>申込一覧表!AZ121</f>
        <v>999:99.99</v>
      </c>
    </row>
    <row r="402" spans="1:7">
      <c r="A402" t="str">
        <f>IF(申込一覧表!M122="","",申込一覧表!AB122)</f>
        <v/>
      </c>
      <c r="B402" t="str">
        <f>申込一覧表!AQ122</f>
        <v/>
      </c>
      <c r="C402" t="str">
        <f>申込一覧表!AU122</f>
        <v/>
      </c>
      <c r="D402" t="str">
        <f>申込一覧表!AE122</f>
        <v/>
      </c>
      <c r="E402">
        <v>0</v>
      </c>
      <c r="F402">
        <v>5</v>
      </c>
      <c r="G402" t="str">
        <f>申込一覧表!AZ122</f>
        <v>999:99.99</v>
      </c>
    </row>
    <row r="403" spans="1:7">
      <c r="A403" t="str">
        <f>IF(申込一覧表!M123="","",申込一覧表!AB123)</f>
        <v/>
      </c>
      <c r="B403" t="str">
        <f>申込一覧表!AQ123</f>
        <v/>
      </c>
      <c r="C403" t="str">
        <f>申込一覧表!AU123</f>
        <v/>
      </c>
      <c r="D403" t="str">
        <f>申込一覧表!AE123</f>
        <v/>
      </c>
      <c r="E403">
        <v>0</v>
      </c>
      <c r="F403">
        <v>5</v>
      </c>
      <c r="G403" t="str">
        <f>申込一覧表!AZ123</f>
        <v>999:99.99</v>
      </c>
    </row>
    <row r="404" spans="1:7">
      <c r="A404" t="str">
        <f>IF(申込一覧表!M124="","",申込一覧表!AB124)</f>
        <v/>
      </c>
      <c r="B404" t="str">
        <f>申込一覧表!AQ124</f>
        <v/>
      </c>
      <c r="C404" t="str">
        <f>申込一覧表!AU124</f>
        <v/>
      </c>
      <c r="D404" t="str">
        <f>申込一覧表!AE124</f>
        <v/>
      </c>
      <c r="E404">
        <v>0</v>
      </c>
      <c r="F404">
        <v>5</v>
      </c>
      <c r="G404" t="str">
        <f>申込一覧表!AZ124</f>
        <v>999:99.99</v>
      </c>
    </row>
    <row r="405" spans="1:7">
      <c r="A405" t="str">
        <f>IF(申込一覧表!M125="","",申込一覧表!AB125)</f>
        <v/>
      </c>
      <c r="B405" t="str">
        <f>申込一覧表!AQ125</f>
        <v/>
      </c>
      <c r="C405" t="str">
        <f>申込一覧表!AU125</f>
        <v/>
      </c>
      <c r="D405" t="str">
        <f>申込一覧表!AE125</f>
        <v/>
      </c>
      <c r="E405">
        <v>0</v>
      </c>
      <c r="F405">
        <v>5</v>
      </c>
      <c r="G405" t="str">
        <f>申込一覧表!AZ125</f>
        <v>999:99.99</v>
      </c>
    </row>
    <row r="406" spans="1:7">
      <c r="A406" t="str">
        <f>IF(申込一覧表!M126="","",申込一覧表!AB126)</f>
        <v/>
      </c>
      <c r="B406" t="str">
        <f>申込一覧表!AQ126</f>
        <v/>
      </c>
      <c r="C406" t="str">
        <f>申込一覧表!AU126</f>
        <v/>
      </c>
      <c r="D406" t="str">
        <f>申込一覧表!AE126</f>
        <v/>
      </c>
      <c r="E406">
        <v>0</v>
      </c>
      <c r="F406">
        <v>5</v>
      </c>
      <c r="G406" t="str">
        <f>申込一覧表!AZ126</f>
        <v>999:99.99</v>
      </c>
    </row>
    <row r="407" spans="1:7">
      <c r="A407" t="str">
        <f>IF(申込一覧表!M127="","",申込一覧表!AB127)</f>
        <v/>
      </c>
      <c r="B407" t="str">
        <f>申込一覧表!AQ127</f>
        <v/>
      </c>
      <c r="C407" t="str">
        <f>申込一覧表!AU127</f>
        <v/>
      </c>
      <c r="D407" t="str">
        <f>申込一覧表!AE127</f>
        <v/>
      </c>
      <c r="E407">
        <v>0</v>
      </c>
      <c r="F407">
        <v>5</v>
      </c>
      <c r="G407" t="str">
        <f>申込一覧表!AZ127</f>
        <v>999:99.99</v>
      </c>
    </row>
    <row r="408" spans="1:7">
      <c r="A408" t="str">
        <f>IF(申込一覧表!M128="","",申込一覧表!AB128)</f>
        <v/>
      </c>
      <c r="B408" t="str">
        <f>申込一覧表!AQ128</f>
        <v/>
      </c>
      <c r="C408" t="str">
        <f>申込一覧表!AU128</f>
        <v/>
      </c>
      <c r="D408" t="str">
        <f>申込一覧表!AE128</f>
        <v/>
      </c>
      <c r="E408">
        <v>0</v>
      </c>
      <c r="F408">
        <v>5</v>
      </c>
      <c r="G408" t="str">
        <f>申込一覧表!AZ128</f>
        <v>999:99.99</v>
      </c>
    </row>
    <row r="409" spans="1:7">
      <c r="A409" t="str">
        <f>IF(申込一覧表!M129="","",申込一覧表!AB129)</f>
        <v/>
      </c>
      <c r="B409" t="str">
        <f>申込一覧表!AQ129</f>
        <v/>
      </c>
      <c r="C409" t="str">
        <f>申込一覧表!AU129</f>
        <v/>
      </c>
      <c r="D409" t="str">
        <f>申込一覧表!AE129</f>
        <v/>
      </c>
      <c r="E409">
        <v>0</v>
      </c>
      <c r="F409">
        <v>5</v>
      </c>
      <c r="G409" t="str">
        <f>申込一覧表!AZ129</f>
        <v>999:99.99</v>
      </c>
    </row>
    <row r="410" spans="1:7">
      <c r="A410" t="str">
        <f>IF(申込一覧表!M130="","",申込一覧表!AB130)</f>
        <v/>
      </c>
      <c r="B410" t="str">
        <f>申込一覧表!AQ130</f>
        <v/>
      </c>
      <c r="C410" t="str">
        <f>申込一覧表!AU130</f>
        <v/>
      </c>
      <c r="D410" t="str">
        <f>申込一覧表!AE130</f>
        <v/>
      </c>
      <c r="E410">
        <v>0</v>
      </c>
      <c r="F410">
        <v>5</v>
      </c>
      <c r="G410" t="str">
        <f>申込一覧表!AZ130</f>
        <v>999:99.99</v>
      </c>
    </row>
    <row r="411" spans="1:7">
      <c r="A411" t="str">
        <f>IF(申込一覧表!M131="","",申込一覧表!AB131)</f>
        <v/>
      </c>
      <c r="B411" t="str">
        <f>申込一覧表!AQ131</f>
        <v/>
      </c>
      <c r="C411" t="str">
        <f>申込一覧表!AU131</f>
        <v/>
      </c>
      <c r="D411" t="str">
        <f>申込一覧表!AE131</f>
        <v/>
      </c>
      <c r="E411">
        <v>0</v>
      </c>
      <c r="F411">
        <v>5</v>
      </c>
      <c r="G411" t="str">
        <f>申込一覧表!AZ131</f>
        <v>999:99.99</v>
      </c>
    </row>
    <row r="412" spans="1:7">
      <c r="A412" t="str">
        <f>IF(申込一覧表!M132="","",申込一覧表!AB132)</f>
        <v/>
      </c>
      <c r="B412" t="str">
        <f>申込一覧表!AQ132</f>
        <v/>
      </c>
      <c r="C412" t="str">
        <f>申込一覧表!AU132</f>
        <v/>
      </c>
      <c r="D412" t="str">
        <f>申込一覧表!AE132</f>
        <v/>
      </c>
      <c r="E412">
        <v>0</v>
      </c>
      <c r="F412">
        <v>5</v>
      </c>
      <c r="G412" t="str">
        <f>申込一覧表!AZ132</f>
        <v>999:99.99</v>
      </c>
    </row>
    <row r="413" spans="1:7">
      <c r="A413" t="str">
        <f>IF(申込一覧表!M133="","",申込一覧表!AB133)</f>
        <v/>
      </c>
      <c r="B413" t="str">
        <f>申込一覧表!AQ133</f>
        <v/>
      </c>
      <c r="C413" t="str">
        <f>申込一覧表!AU133</f>
        <v/>
      </c>
      <c r="D413" t="str">
        <f>申込一覧表!AE133</f>
        <v/>
      </c>
      <c r="E413">
        <v>0</v>
      </c>
      <c r="F413">
        <v>5</v>
      </c>
      <c r="G413" t="str">
        <f>申込一覧表!AZ133</f>
        <v>999:99.99</v>
      </c>
    </row>
    <row r="414" spans="1:7">
      <c r="A414" t="str">
        <f>IF(申込一覧表!M134="","",申込一覧表!AB134)</f>
        <v/>
      </c>
      <c r="B414" t="str">
        <f>申込一覧表!AQ134</f>
        <v/>
      </c>
      <c r="C414" t="str">
        <f>申込一覧表!AU134</f>
        <v/>
      </c>
      <c r="D414" t="str">
        <f>申込一覧表!AE134</f>
        <v/>
      </c>
      <c r="E414">
        <v>0</v>
      </c>
      <c r="F414">
        <v>5</v>
      </c>
      <c r="G414" t="str">
        <f>申込一覧表!AZ134</f>
        <v>999:99.99</v>
      </c>
    </row>
    <row r="415" spans="1:7">
      <c r="A415" t="str">
        <f>IF(申込一覧表!M135="","",申込一覧表!AB135)</f>
        <v/>
      </c>
      <c r="B415" t="str">
        <f>申込一覧表!AQ135</f>
        <v/>
      </c>
      <c r="C415" t="str">
        <f>申込一覧表!AU135</f>
        <v/>
      </c>
      <c r="D415" t="str">
        <f>申込一覧表!AE135</f>
        <v/>
      </c>
      <c r="E415">
        <v>0</v>
      </c>
      <c r="F415">
        <v>5</v>
      </c>
      <c r="G415" t="str">
        <f>申込一覧表!AZ135</f>
        <v>999:99.99</v>
      </c>
    </row>
    <row r="416" spans="1:7">
      <c r="A416" t="str">
        <f>IF(申込一覧表!M136="","",申込一覧表!AB136)</f>
        <v/>
      </c>
      <c r="B416" t="str">
        <f>申込一覧表!AQ136</f>
        <v/>
      </c>
      <c r="C416" t="str">
        <f>申込一覧表!AU136</f>
        <v/>
      </c>
      <c r="D416" t="str">
        <f>申込一覧表!AE136</f>
        <v/>
      </c>
      <c r="E416">
        <v>0</v>
      </c>
      <c r="F416">
        <v>5</v>
      </c>
      <c r="G416" t="str">
        <f>申込一覧表!AZ136</f>
        <v>999:99.99</v>
      </c>
    </row>
    <row r="417" spans="1:7">
      <c r="A417" t="str">
        <f>IF(申込一覧表!M137="","",申込一覧表!AB137)</f>
        <v/>
      </c>
      <c r="B417" t="str">
        <f>申込一覧表!AQ137</f>
        <v/>
      </c>
      <c r="C417" t="str">
        <f>申込一覧表!AU137</f>
        <v/>
      </c>
      <c r="D417" t="str">
        <f>申込一覧表!AE137</f>
        <v/>
      </c>
      <c r="E417">
        <v>0</v>
      </c>
      <c r="F417">
        <v>5</v>
      </c>
      <c r="G417" t="str">
        <f>申込一覧表!AZ137</f>
        <v>999:99.99</v>
      </c>
    </row>
    <row r="418" spans="1:7">
      <c r="A418" t="str">
        <f>IF(申込一覧表!M138="","",申込一覧表!AB138)</f>
        <v/>
      </c>
      <c r="B418" t="str">
        <f>申込一覧表!AQ138</f>
        <v/>
      </c>
      <c r="C418" t="str">
        <f>申込一覧表!AU138</f>
        <v/>
      </c>
      <c r="D418" t="str">
        <f>申込一覧表!AE138</f>
        <v/>
      </c>
      <c r="E418">
        <v>0</v>
      </c>
      <c r="F418">
        <v>5</v>
      </c>
      <c r="G418" t="str">
        <f>申込一覧表!AZ138</f>
        <v>999:99.99</v>
      </c>
    </row>
    <row r="419" spans="1:7">
      <c r="A419" t="str">
        <f>IF(申込一覧表!M139="","",申込一覧表!AB139)</f>
        <v/>
      </c>
      <c r="B419" t="str">
        <f>申込一覧表!AQ139</f>
        <v/>
      </c>
      <c r="C419" t="str">
        <f>申込一覧表!AU139</f>
        <v/>
      </c>
      <c r="D419" t="str">
        <f>申込一覧表!AE139</f>
        <v/>
      </c>
      <c r="E419">
        <v>0</v>
      </c>
      <c r="F419">
        <v>5</v>
      </c>
      <c r="G419" t="str">
        <f>申込一覧表!AZ139</f>
        <v>999:99.99</v>
      </c>
    </row>
    <row r="420" spans="1:7">
      <c r="A420" t="str">
        <f>IF(申込一覧表!M140="","",申込一覧表!AB140)</f>
        <v/>
      </c>
      <c r="B420" t="str">
        <f>申込一覧表!AQ140</f>
        <v/>
      </c>
      <c r="C420" t="str">
        <f>申込一覧表!AU140</f>
        <v/>
      </c>
      <c r="D420" t="str">
        <f>申込一覧表!AE140</f>
        <v/>
      </c>
      <c r="E420">
        <v>0</v>
      </c>
      <c r="F420">
        <v>5</v>
      </c>
      <c r="G420" t="str">
        <f>申込一覧表!AZ140</f>
        <v>999:99.99</v>
      </c>
    </row>
    <row r="421" spans="1:7">
      <c r="A421" t="str">
        <f>IF(申込一覧表!M141="","",申込一覧表!AB141)</f>
        <v/>
      </c>
      <c r="B421" t="str">
        <f>申込一覧表!AQ141</f>
        <v/>
      </c>
      <c r="C421" t="str">
        <f>申込一覧表!AU141</f>
        <v/>
      </c>
      <c r="D421" t="str">
        <f>申込一覧表!AE141</f>
        <v/>
      </c>
      <c r="E421">
        <v>0</v>
      </c>
      <c r="F421">
        <v>5</v>
      </c>
      <c r="G421" t="str">
        <f>申込一覧表!AZ141</f>
        <v>999:99.99</v>
      </c>
    </row>
    <row r="422" spans="1:7">
      <c r="A422" t="str">
        <f>IF(申込一覧表!M142="","",申込一覧表!AB142)</f>
        <v/>
      </c>
      <c r="B422" t="str">
        <f>申込一覧表!AQ142</f>
        <v/>
      </c>
      <c r="C422" t="str">
        <f>申込一覧表!AU142</f>
        <v/>
      </c>
      <c r="D422" t="str">
        <f>申込一覧表!AE142</f>
        <v/>
      </c>
      <c r="E422">
        <v>0</v>
      </c>
      <c r="F422">
        <v>5</v>
      </c>
      <c r="G422" t="str">
        <f>申込一覧表!AZ142</f>
        <v>999:99.99</v>
      </c>
    </row>
    <row r="423" spans="1:7">
      <c r="A423" t="str">
        <f>IF(申込一覧表!M143="","",申込一覧表!AB143)</f>
        <v/>
      </c>
      <c r="B423" t="str">
        <f>申込一覧表!AQ143</f>
        <v/>
      </c>
      <c r="C423" t="str">
        <f>申込一覧表!AU143</f>
        <v/>
      </c>
      <c r="D423" t="str">
        <f>申込一覧表!AE143</f>
        <v/>
      </c>
      <c r="E423">
        <v>0</v>
      </c>
      <c r="F423">
        <v>5</v>
      </c>
      <c r="G423" t="str">
        <f>申込一覧表!AZ143</f>
        <v>999:99.99</v>
      </c>
    </row>
    <row r="424" spans="1:7">
      <c r="A424" t="str">
        <f>IF(申込一覧表!M144="","",申込一覧表!AB144)</f>
        <v/>
      </c>
      <c r="B424" t="str">
        <f>申込一覧表!AQ144</f>
        <v/>
      </c>
      <c r="C424" t="str">
        <f>申込一覧表!AU144</f>
        <v/>
      </c>
      <c r="D424" t="str">
        <f>申込一覧表!AE144</f>
        <v/>
      </c>
      <c r="E424">
        <v>0</v>
      </c>
      <c r="F424">
        <v>5</v>
      </c>
      <c r="G424" t="str">
        <f>申込一覧表!AZ144</f>
        <v>999:99.99</v>
      </c>
    </row>
    <row r="425" spans="1:7">
      <c r="A425" t="str">
        <f>IF(申込一覧表!M145="","",申込一覧表!AB145)</f>
        <v/>
      </c>
      <c r="B425" t="str">
        <f>申込一覧表!AQ145</f>
        <v/>
      </c>
      <c r="C425" t="str">
        <f>申込一覧表!AU145</f>
        <v/>
      </c>
      <c r="D425" t="str">
        <f>申込一覧表!AE145</f>
        <v/>
      </c>
      <c r="E425">
        <v>0</v>
      </c>
      <c r="F425">
        <v>5</v>
      </c>
      <c r="G425" t="str">
        <f>申込一覧表!AZ145</f>
        <v>999:99.99</v>
      </c>
    </row>
    <row r="426" spans="1:7">
      <c r="A426" t="str">
        <f>IF(申込一覧表!M146="","",申込一覧表!AB146)</f>
        <v/>
      </c>
      <c r="B426" t="str">
        <f>申込一覧表!AQ146</f>
        <v/>
      </c>
      <c r="C426" t="str">
        <f>申込一覧表!AU146</f>
        <v/>
      </c>
      <c r="D426" t="str">
        <f>申込一覧表!AE146</f>
        <v/>
      </c>
      <c r="E426">
        <v>0</v>
      </c>
      <c r="F426">
        <v>5</v>
      </c>
      <c r="G426" t="str">
        <f>申込一覧表!AZ146</f>
        <v>999:99.99</v>
      </c>
    </row>
    <row r="427" spans="1:7">
      <c r="A427" s="47" t="str">
        <f>IF(申込一覧表!M147="","",申込一覧表!AB147)</f>
        <v/>
      </c>
      <c r="B427" s="47" t="str">
        <f>申込一覧表!AQ147</f>
        <v/>
      </c>
      <c r="C427" s="47" t="str">
        <f>申込一覧表!AU147</f>
        <v/>
      </c>
      <c r="D427" s="47" t="str">
        <f>申込一覧表!AE147</f>
        <v/>
      </c>
      <c r="E427" s="47">
        <v>0</v>
      </c>
      <c r="F427" s="47">
        <v>5</v>
      </c>
      <c r="G427" s="47" t="str">
        <f>申込一覧表!AZ147</f>
        <v>999:99.99</v>
      </c>
    </row>
    <row r="428" spans="1:7">
      <c r="A428" t="str">
        <f>IF(申込一覧表!O6="","",申込一覧表!AB6)</f>
        <v/>
      </c>
      <c r="B428" s="51" t="str">
        <f>申込一覧表!AR6</f>
        <v/>
      </c>
      <c r="C428" s="51" t="str">
        <f>申込一覧表!AV6</f>
        <v/>
      </c>
      <c r="D428" s="51" t="str">
        <f>申込一覧表!AE6</f>
        <v/>
      </c>
      <c r="E428">
        <v>0</v>
      </c>
      <c r="F428">
        <v>0</v>
      </c>
      <c r="G428" t="str">
        <f>申込一覧表!BA6</f>
        <v>999:99.99</v>
      </c>
    </row>
    <row r="429" spans="1:7">
      <c r="A429" t="str">
        <f>IF(申込一覧表!O7="","",申込一覧表!AB7)</f>
        <v/>
      </c>
      <c r="B429" t="str">
        <f>申込一覧表!AR7</f>
        <v/>
      </c>
      <c r="C429" t="str">
        <f>申込一覧表!AV7</f>
        <v/>
      </c>
      <c r="D429" t="str">
        <f>申込一覧表!AE7</f>
        <v/>
      </c>
      <c r="E429">
        <v>0</v>
      </c>
      <c r="F429">
        <v>0</v>
      </c>
      <c r="G429" t="str">
        <f>申込一覧表!BA7</f>
        <v>999:99.99</v>
      </c>
    </row>
    <row r="430" spans="1:7">
      <c r="A430" t="str">
        <f>IF(申込一覧表!O8="","",申込一覧表!AB8)</f>
        <v/>
      </c>
      <c r="B430" t="str">
        <f>申込一覧表!AR8</f>
        <v/>
      </c>
      <c r="C430" t="str">
        <f>申込一覧表!AV8</f>
        <v/>
      </c>
      <c r="D430" t="str">
        <f>申込一覧表!AE8</f>
        <v/>
      </c>
      <c r="E430">
        <v>0</v>
      </c>
      <c r="F430">
        <v>0</v>
      </c>
      <c r="G430" t="str">
        <f>申込一覧表!BA8</f>
        <v>999:99.99</v>
      </c>
    </row>
    <row r="431" spans="1:7">
      <c r="A431" t="str">
        <f>IF(申込一覧表!O9="","",申込一覧表!AB9)</f>
        <v/>
      </c>
      <c r="B431" t="str">
        <f>申込一覧表!AR9</f>
        <v/>
      </c>
      <c r="C431" t="str">
        <f>申込一覧表!AV9</f>
        <v/>
      </c>
      <c r="D431" t="str">
        <f>申込一覧表!AE9</f>
        <v/>
      </c>
      <c r="E431">
        <v>0</v>
      </c>
      <c r="F431">
        <v>0</v>
      </c>
      <c r="G431" t="str">
        <f>申込一覧表!BA9</f>
        <v>999:99.99</v>
      </c>
    </row>
    <row r="432" spans="1:7">
      <c r="A432" t="str">
        <f>IF(申込一覧表!O10="","",申込一覧表!AB10)</f>
        <v/>
      </c>
      <c r="B432" t="str">
        <f>申込一覧表!AR10</f>
        <v/>
      </c>
      <c r="C432" t="str">
        <f>申込一覧表!AV10</f>
        <v/>
      </c>
      <c r="D432" t="str">
        <f>申込一覧表!AE10</f>
        <v/>
      </c>
      <c r="E432">
        <v>0</v>
      </c>
      <c r="F432">
        <v>0</v>
      </c>
      <c r="G432" t="str">
        <f>申込一覧表!BA10</f>
        <v>999:99.99</v>
      </c>
    </row>
    <row r="433" spans="1:7">
      <c r="A433" t="str">
        <f>IF(申込一覧表!O11="","",申込一覧表!AB11)</f>
        <v/>
      </c>
      <c r="B433" t="str">
        <f>申込一覧表!AR11</f>
        <v/>
      </c>
      <c r="C433" t="str">
        <f>申込一覧表!AV11</f>
        <v/>
      </c>
      <c r="D433" t="str">
        <f>申込一覧表!AE11</f>
        <v/>
      </c>
      <c r="E433">
        <v>0</v>
      </c>
      <c r="F433">
        <v>0</v>
      </c>
      <c r="G433" t="str">
        <f>申込一覧表!BA11</f>
        <v>999:99.99</v>
      </c>
    </row>
    <row r="434" spans="1:7">
      <c r="A434" t="str">
        <f>IF(申込一覧表!O12="","",申込一覧表!AB12)</f>
        <v/>
      </c>
      <c r="B434" t="str">
        <f>申込一覧表!AR12</f>
        <v/>
      </c>
      <c r="C434" t="str">
        <f>申込一覧表!AV12</f>
        <v/>
      </c>
      <c r="D434" t="str">
        <f>申込一覧表!AE12</f>
        <v/>
      </c>
      <c r="E434">
        <v>0</v>
      </c>
      <c r="F434">
        <v>0</v>
      </c>
      <c r="G434" t="str">
        <f>申込一覧表!BA12</f>
        <v>999:99.99</v>
      </c>
    </row>
    <row r="435" spans="1:7">
      <c r="A435" t="str">
        <f>IF(申込一覧表!O13="","",申込一覧表!AB13)</f>
        <v/>
      </c>
      <c r="B435" t="str">
        <f>申込一覧表!AR13</f>
        <v/>
      </c>
      <c r="C435" t="str">
        <f>申込一覧表!AV13</f>
        <v/>
      </c>
      <c r="D435" t="str">
        <f>申込一覧表!AE13</f>
        <v/>
      </c>
      <c r="E435">
        <v>0</v>
      </c>
      <c r="F435">
        <v>0</v>
      </c>
      <c r="G435" t="str">
        <f>申込一覧表!BA13</f>
        <v>999:99.99</v>
      </c>
    </row>
    <row r="436" spans="1:7">
      <c r="A436" t="str">
        <f>IF(申込一覧表!O14="","",申込一覧表!AB14)</f>
        <v/>
      </c>
      <c r="B436" t="str">
        <f>申込一覧表!AR14</f>
        <v/>
      </c>
      <c r="C436" t="str">
        <f>申込一覧表!AV14</f>
        <v/>
      </c>
      <c r="D436" t="str">
        <f>申込一覧表!AE14</f>
        <v/>
      </c>
      <c r="E436">
        <v>0</v>
      </c>
      <c r="F436">
        <v>0</v>
      </c>
      <c r="G436" t="str">
        <f>申込一覧表!BA14</f>
        <v>999:99.99</v>
      </c>
    </row>
    <row r="437" spans="1:7">
      <c r="A437" t="str">
        <f>IF(申込一覧表!O15="","",申込一覧表!AB15)</f>
        <v/>
      </c>
      <c r="B437" t="str">
        <f>申込一覧表!AR15</f>
        <v/>
      </c>
      <c r="C437" t="str">
        <f>申込一覧表!AV15</f>
        <v/>
      </c>
      <c r="D437" t="str">
        <f>申込一覧表!AE15</f>
        <v/>
      </c>
      <c r="E437">
        <v>0</v>
      </c>
      <c r="F437">
        <v>0</v>
      </c>
      <c r="G437" t="str">
        <f>申込一覧表!BA15</f>
        <v>999:99.99</v>
      </c>
    </row>
    <row r="438" spans="1:7">
      <c r="A438" t="str">
        <f>IF(申込一覧表!O16="","",申込一覧表!AB16)</f>
        <v/>
      </c>
      <c r="B438" t="str">
        <f>申込一覧表!AR16</f>
        <v/>
      </c>
      <c r="C438" t="str">
        <f>申込一覧表!AV16</f>
        <v/>
      </c>
      <c r="D438" t="str">
        <f>申込一覧表!AE16</f>
        <v/>
      </c>
      <c r="E438">
        <v>0</v>
      </c>
      <c r="F438">
        <v>0</v>
      </c>
      <c r="G438" t="str">
        <f>申込一覧表!BA16</f>
        <v>999:99.99</v>
      </c>
    </row>
    <row r="439" spans="1:7">
      <c r="A439" t="str">
        <f>IF(申込一覧表!O17="","",申込一覧表!AB17)</f>
        <v/>
      </c>
      <c r="B439" t="str">
        <f>申込一覧表!AR17</f>
        <v/>
      </c>
      <c r="C439" t="str">
        <f>申込一覧表!AV17</f>
        <v/>
      </c>
      <c r="D439" t="str">
        <f>申込一覧表!AE17</f>
        <v/>
      </c>
      <c r="E439">
        <v>0</v>
      </c>
      <c r="F439">
        <v>0</v>
      </c>
      <c r="G439" t="str">
        <f>申込一覧表!BA17</f>
        <v>999:99.99</v>
      </c>
    </row>
    <row r="440" spans="1:7">
      <c r="A440" t="str">
        <f>IF(申込一覧表!O18="","",申込一覧表!AB18)</f>
        <v/>
      </c>
      <c r="B440" t="str">
        <f>申込一覧表!AR18</f>
        <v/>
      </c>
      <c r="C440" t="str">
        <f>申込一覧表!AV18</f>
        <v/>
      </c>
      <c r="D440" t="str">
        <f>申込一覧表!AE18</f>
        <v/>
      </c>
      <c r="E440">
        <v>0</v>
      </c>
      <c r="F440">
        <v>0</v>
      </c>
      <c r="G440" t="str">
        <f>申込一覧表!BA18</f>
        <v>999:99.99</v>
      </c>
    </row>
    <row r="441" spans="1:7">
      <c r="A441" t="str">
        <f>IF(申込一覧表!O19="","",申込一覧表!AB19)</f>
        <v/>
      </c>
      <c r="B441" t="str">
        <f>申込一覧表!AR19</f>
        <v/>
      </c>
      <c r="C441" t="str">
        <f>申込一覧表!AV19</f>
        <v/>
      </c>
      <c r="D441" t="str">
        <f>申込一覧表!AE19</f>
        <v/>
      </c>
      <c r="E441">
        <v>0</v>
      </c>
      <c r="F441">
        <v>0</v>
      </c>
      <c r="G441" t="str">
        <f>申込一覧表!BA19</f>
        <v>999:99.99</v>
      </c>
    </row>
    <row r="442" spans="1:7">
      <c r="A442" t="str">
        <f>IF(申込一覧表!O20="","",申込一覧表!AB20)</f>
        <v/>
      </c>
      <c r="B442" t="str">
        <f>申込一覧表!AR20</f>
        <v/>
      </c>
      <c r="C442" t="str">
        <f>申込一覧表!AV20</f>
        <v/>
      </c>
      <c r="D442" t="str">
        <f>申込一覧表!AE20</f>
        <v/>
      </c>
      <c r="E442">
        <v>0</v>
      </c>
      <c r="F442">
        <v>0</v>
      </c>
      <c r="G442" t="str">
        <f>申込一覧表!BA20</f>
        <v>999:99.99</v>
      </c>
    </row>
    <row r="443" spans="1:7">
      <c r="A443" t="str">
        <f>IF(申込一覧表!O21="","",申込一覧表!AB21)</f>
        <v/>
      </c>
      <c r="B443" t="str">
        <f>申込一覧表!AR21</f>
        <v/>
      </c>
      <c r="C443" t="str">
        <f>申込一覧表!AV21</f>
        <v/>
      </c>
      <c r="D443" t="str">
        <f>申込一覧表!AE21</f>
        <v/>
      </c>
      <c r="E443">
        <v>0</v>
      </c>
      <c r="F443">
        <v>0</v>
      </c>
      <c r="G443" t="str">
        <f>申込一覧表!BA21</f>
        <v>999:99.99</v>
      </c>
    </row>
    <row r="444" spans="1:7">
      <c r="A444" t="str">
        <f>IF(申込一覧表!O22="","",申込一覧表!AB22)</f>
        <v/>
      </c>
      <c r="B444" t="str">
        <f>申込一覧表!AR22</f>
        <v/>
      </c>
      <c r="C444" t="str">
        <f>申込一覧表!AV22</f>
        <v/>
      </c>
      <c r="D444" t="str">
        <f>申込一覧表!AE22</f>
        <v/>
      </c>
      <c r="E444">
        <v>0</v>
      </c>
      <c r="F444">
        <v>0</v>
      </c>
      <c r="G444" t="str">
        <f>申込一覧表!BA22</f>
        <v>999:99.99</v>
      </c>
    </row>
    <row r="445" spans="1:7">
      <c r="A445" t="str">
        <f>IF(申込一覧表!O23="","",申込一覧表!AB23)</f>
        <v/>
      </c>
      <c r="B445" t="str">
        <f>申込一覧表!AR23</f>
        <v/>
      </c>
      <c r="C445" t="str">
        <f>申込一覧表!AV23</f>
        <v/>
      </c>
      <c r="D445" t="str">
        <f>申込一覧表!AE23</f>
        <v/>
      </c>
      <c r="E445">
        <v>0</v>
      </c>
      <c r="F445">
        <v>0</v>
      </c>
      <c r="G445" t="str">
        <f>申込一覧表!BA23</f>
        <v>999:99.99</v>
      </c>
    </row>
    <row r="446" spans="1:7">
      <c r="A446" t="str">
        <f>IF(申込一覧表!O24="","",申込一覧表!AB24)</f>
        <v/>
      </c>
      <c r="B446" t="str">
        <f>申込一覧表!AR24</f>
        <v/>
      </c>
      <c r="C446" t="str">
        <f>申込一覧表!AV24</f>
        <v/>
      </c>
      <c r="D446" t="str">
        <f>申込一覧表!AE24</f>
        <v/>
      </c>
      <c r="E446">
        <v>0</v>
      </c>
      <c r="F446">
        <v>0</v>
      </c>
      <c r="G446" t="str">
        <f>申込一覧表!BA24</f>
        <v>999:99.99</v>
      </c>
    </row>
    <row r="447" spans="1:7">
      <c r="A447" t="str">
        <f>IF(申込一覧表!O25="","",申込一覧表!AB25)</f>
        <v/>
      </c>
      <c r="B447" t="str">
        <f>申込一覧表!AR25</f>
        <v/>
      </c>
      <c r="C447" t="str">
        <f>申込一覧表!AV25</f>
        <v/>
      </c>
      <c r="D447" t="str">
        <f>申込一覧表!AE25</f>
        <v/>
      </c>
      <c r="E447">
        <v>0</v>
      </c>
      <c r="F447">
        <v>0</v>
      </c>
      <c r="G447" t="str">
        <f>申込一覧表!BA25</f>
        <v>999:99.99</v>
      </c>
    </row>
    <row r="448" spans="1:7">
      <c r="A448" t="str">
        <f>IF(申込一覧表!O26="","",申込一覧表!AB26)</f>
        <v/>
      </c>
      <c r="B448" t="str">
        <f>申込一覧表!AR26</f>
        <v/>
      </c>
      <c r="C448" t="str">
        <f>申込一覧表!AV26</f>
        <v/>
      </c>
      <c r="D448" t="str">
        <f>申込一覧表!AE26</f>
        <v/>
      </c>
      <c r="E448">
        <v>0</v>
      </c>
      <c r="F448">
        <v>0</v>
      </c>
      <c r="G448" t="str">
        <f>申込一覧表!BA26</f>
        <v>999:99.99</v>
      </c>
    </row>
    <row r="449" spans="1:7">
      <c r="A449" t="str">
        <f>IF(申込一覧表!O27="","",申込一覧表!AB27)</f>
        <v/>
      </c>
      <c r="B449" t="str">
        <f>申込一覧表!AR27</f>
        <v/>
      </c>
      <c r="C449" t="str">
        <f>申込一覧表!AV27</f>
        <v/>
      </c>
      <c r="D449" t="str">
        <f>申込一覧表!AE27</f>
        <v/>
      </c>
      <c r="E449">
        <v>0</v>
      </c>
      <c r="F449">
        <v>0</v>
      </c>
      <c r="G449" t="str">
        <f>申込一覧表!BA27</f>
        <v>999:99.99</v>
      </c>
    </row>
    <row r="450" spans="1:7">
      <c r="A450" t="str">
        <f>IF(申込一覧表!O28="","",申込一覧表!AB28)</f>
        <v/>
      </c>
      <c r="B450" t="str">
        <f>申込一覧表!AR28</f>
        <v/>
      </c>
      <c r="C450" t="str">
        <f>申込一覧表!AV28</f>
        <v/>
      </c>
      <c r="D450" t="str">
        <f>申込一覧表!AE28</f>
        <v/>
      </c>
      <c r="E450">
        <v>0</v>
      </c>
      <c r="F450">
        <v>0</v>
      </c>
      <c r="G450" t="str">
        <f>申込一覧表!BA28</f>
        <v>999:99.99</v>
      </c>
    </row>
    <row r="451" spans="1:7">
      <c r="A451" t="str">
        <f>IF(申込一覧表!O29="","",申込一覧表!AB29)</f>
        <v/>
      </c>
      <c r="B451" t="str">
        <f>申込一覧表!AR29</f>
        <v/>
      </c>
      <c r="C451" t="str">
        <f>申込一覧表!AV29</f>
        <v/>
      </c>
      <c r="D451" t="str">
        <f>申込一覧表!AE29</f>
        <v/>
      </c>
      <c r="E451">
        <v>0</v>
      </c>
      <c r="F451">
        <v>0</v>
      </c>
      <c r="G451" t="str">
        <f>申込一覧表!BA29</f>
        <v>999:99.99</v>
      </c>
    </row>
    <row r="452" spans="1:7">
      <c r="A452" t="str">
        <f>IF(申込一覧表!O30="","",申込一覧表!AB30)</f>
        <v/>
      </c>
      <c r="B452" t="str">
        <f>申込一覧表!AR30</f>
        <v/>
      </c>
      <c r="C452" t="str">
        <f>申込一覧表!AV30</f>
        <v/>
      </c>
      <c r="D452" t="str">
        <f>申込一覧表!AE30</f>
        <v/>
      </c>
      <c r="E452">
        <v>0</v>
      </c>
      <c r="F452">
        <v>0</v>
      </c>
      <c r="G452" t="str">
        <f>申込一覧表!BA30</f>
        <v>999:99.99</v>
      </c>
    </row>
    <row r="453" spans="1:7">
      <c r="A453" t="str">
        <f>IF(申込一覧表!O31="","",申込一覧表!AB31)</f>
        <v/>
      </c>
      <c r="B453" t="str">
        <f>申込一覧表!AR31</f>
        <v/>
      </c>
      <c r="C453" t="str">
        <f>申込一覧表!AV31</f>
        <v/>
      </c>
      <c r="D453" t="str">
        <f>申込一覧表!AE31</f>
        <v/>
      </c>
      <c r="E453">
        <v>0</v>
      </c>
      <c r="F453">
        <v>0</v>
      </c>
      <c r="G453" t="str">
        <f>申込一覧表!BA31</f>
        <v>999:99.99</v>
      </c>
    </row>
    <row r="454" spans="1:7">
      <c r="A454" t="str">
        <f>IF(申込一覧表!O32="","",申込一覧表!AB32)</f>
        <v/>
      </c>
      <c r="B454" t="str">
        <f>申込一覧表!AR32</f>
        <v/>
      </c>
      <c r="C454" t="str">
        <f>申込一覧表!AV32</f>
        <v/>
      </c>
      <c r="D454" t="str">
        <f>申込一覧表!AE32</f>
        <v/>
      </c>
      <c r="E454">
        <v>0</v>
      </c>
      <c r="F454">
        <v>0</v>
      </c>
      <c r="G454" t="str">
        <f>申込一覧表!BA32</f>
        <v>999:99.99</v>
      </c>
    </row>
    <row r="455" spans="1:7">
      <c r="A455" t="str">
        <f>IF(申込一覧表!O33="","",申込一覧表!AB33)</f>
        <v/>
      </c>
      <c r="B455" t="str">
        <f>申込一覧表!AR33</f>
        <v/>
      </c>
      <c r="C455" t="str">
        <f>申込一覧表!AV33</f>
        <v/>
      </c>
      <c r="D455" t="str">
        <f>申込一覧表!AE33</f>
        <v/>
      </c>
      <c r="E455">
        <v>0</v>
      </c>
      <c r="F455">
        <v>0</v>
      </c>
      <c r="G455" t="str">
        <f>申込一覧表!BA33</f>
        <v>999:99.99</v>
      </c>
    </row>
    <row r="456" spans="1:7">
      <c r="A456" t="str">
        <f>IF(申込一覧表!O34="","",申込一覧表!AB34)</f>
        <v/>
      </c>
      <c r="B456" t="str">
        <f>申込一覧表!AR34</f>
        <v/>
      </c>
      <c r="C456" t="str">
        <f>申込一覧表!AV34</f>
        <v/>
      </c>
      <c r="D456" t="str">
        <f>申込一覧表!AE34</f>
        <v/>
      </c>
      <c r="E456">
        <v>0</v>
      </c>
      <c r="F456">
        <v>0</v>
      </c>
      <c r="G456" t="str">
        <f>申込一覧表!BA34</f>
        <v>999:99.99</v>
      </c>
    </row>
    <row r="457" spans="1:7">
      <c r="A457" t="str">
        <f>IF(申込一覧表!O35="","",申込一覧表!AB35)</f>
        <v/>
      </c>
      <c r="B457" t="str">
        <f>申込一覧表!AR35</f>
        <v/>
      </c>
      <c r="C457" t="str">
        <f>申込一覧表!AV35</f>
        <v/>
      </c>
      <c r="D457" t="str">
        <f>申込一覧表!AE35</f>
        <v/>
      </c>
      <c r="E457">
        <v>0</v>
      </c>
      <c r="F457">
        <v>0</v>
      </c>
      <c r="G457" t="str">
        <f>申込一覧表!BA35</f>
        <v>999:99.99</v>
      </c>
    </row>
    <row r="458" spans="1:7">
      <c r="A458" t="str">
        <f>IF(申込一覧表!O36="","",申込一覧表!AB36)</f>
        <v/>
      </c>
      <c r="B458" t="str">
        <f>申込一覧表!AR36</f>
        <v/>
      </c>
      <c r="C458" t="str">
        <f>申込一覧表!AV36</f>
        <v/>
      </c>
      <c r="D458" t="str">
        <f>申込一覧表!AE36</f>
        <v/>
      </c>
      <c r="E458">
        <v>0</v>
      </c>
      <c r="F458">
        <v>0</v>
      </c>
      <c r="G458" t="str">
        <f>申込一覧表!BA36</f>
        <v>999:99.99</v>
      </c>
    </row>
    <row r="459" spans="1:7">
      <c r="A459" t="str">
        <f>IF(申込一覧表!O37="","",申込一覧表!AB37)</f>
        <v/>
      </c>
      <c r="B459" t="str">
        <f>申込一覧表!AR37</f>
        <v/>
      </c>
      <c r="C459" t="str">
        <f>申込一覧表!AV37</f>
        <v/>
      </c>
      <c r="D459" t="str">
        <f>申込一覧表!AE37</f>
        <v/>
      </c>
      <c r="E459">
        <v>0</v>
      </c>
      <c r="F459">
        <v>0</v>
      </c>
      <c r="G459" t="str">
        <f>申込一覧表!BA37</f>
        <v>999:99.99</v>
      </c>
    </row>
    <row r="460" spans="1:7">
      <c r="A460" t="str">
        <f>IF(申込一覧表!O38="","",申込一覧表!AB38)</f>
        <v/>
      </c>
      <c r="B460" t="str">
        <f>申込一覧表!AR38</f>
        <v/>
      </c>
      <c r="C460" t="str">
        <f>申込一覧表!AV38</f>
        <v/>
      </c>
      <c r="D460" t="str">
        <f>申込一覧表!AE38</f>
        <v/>
      </c>
      <c r="E460">
        <v>0</v>
      </c>
      <c r="F460">
        <v>0</v>
      </c>
      <c r="G460" t="str">
        <f>申込一覧表!BA38</f>
        <v>999:99.99</v>
      </c>
    </row>
    <row r="461" spans="1:7">
      <c r="A461" t="str">
        <f>IF(申込一覧表!O39="","",申込一覧表!AB39)</f>
        <v/>
      </c>
      <c r="B461" t="str">
        <f>申込一覧表!AR39</f>
        <v/>
      </c>
      <c r="C461" t="str">
        <f>申込一覧表!AV39</f>
        <v/>
      </c>
      <c r="D461" t="str">
        <f>申込一覧表!AE39</f>
        <v/>
      </c>
      <c r="E461">
        <v>0</v>
      </c>
      <c r="F461">
        <v>0</v>
      </c>
      <c r="G461" t="str">
        <f>申込一覧表!BA39</f>
        <v>999:99.99</v>
      </c>
    </row>
    <row r="462" spans="1:7">
      <c r="A462" t="str">
        <f>IF(申込一覧表!O40="","",申込一覧表!AB40)</f>
        <v/>
      </c>
      <c r="B462" t="str">
        <f>申込一覧表!AR40</f>
        <v/>
      </c>
      <c r="C462" t="str">
        <f>申込一覧表!AV40</f>
        <v/>
      </c>
      <c r="D462" t="str">
        <f>申込一覧表!AE40</f>
        <v/>
      </c>
      <c r="E462">
        <v>0</v>
      </c>
      <c r="F462">
        <v>0</v>
      </c>
      <c r="G462" t="str">
        <f>申込一覧表!BA40</f>
        <v>999:99.99</v>
      </c>
    </row>
    <row r="463" spans="1:7">
      <c r="A463" t="str">
        <f>IF(申込一覧表!O41="","",申込一覧表!AB41)</f>
        <v/>
      </c>
      <c r="B463" t="str">
        <f>申込一覧表!AR41</f>
        <v/>
      </c>
      <c r="C463" t="str">
        <f>申込一覧表!AV41</f>
        <v/>
      </c>
      <c r="D463" t="str">
        <f>申込一覧表!AE41</f>
        <v/>
      </c>
      <c r="E463">
        <v>0</v>
      </c>
      <c r="F463">
        <v>0</v>
      </c>
      <c r="G463" t="str">
        <f>申込一覧表!BA41</f>
        <v>999:99.99</v>
      </c>
    </row>
    <row r="464" spans="1:7">
      <c r="A464" t="str">
        <f>IF(申込一覧表!O42="","",申込一覧表!AB42)</f>
        <v/>
      </c>
      <c r="B464" t="str">
        <f>申込一覧表!AR42</f>
        <v/>
      </c>
      <c r="C464" t="str">
        <f>申込一覧表!AV42</f>
        <v/>
      </c>
      <c r="D464" t="str">
        <f>申込一覧表!AE42</f>
        <v/>
      </c>
      <c r="E464">
        <v>0</v>
      </c>
      <c r="F464">
        <v>0</v>
      </c>
      <c r="G464" t="str">
        <f>申込一覧表!BA42</f>
        <v>999:99.99</v>
      </c>
    </row>
    <row r="465" spans="1:7">
      <c r="A465" t="str">
        <f>IF(申込一覧表!O43="","",申込一覧表!AB43)</f>
        <v/>
      </c>
      <c r="B465" t="str">
        <f>申込一覧表!AR43</f>
        <v/>
      </c>
      <c r="C465" t="str">
        <f>申込一覧表!AV43</f>
        <v/>
      </c>
      <c r="D465" t="str">
        <f>申込一覧表!AE43</f>
        <v/>
      </c>
      <c r="E465">
        <v>0</v>
      </c>
      <c r="F465">
        <v>0</v>
      </c>
      <c r="G465" t="str">
        <f>申込一覧表!BA43</f>
        <v>999:99.99</v>
      </c>
    </row>
    <row r="466" spans="1:7">
      <c r="A466" t="str">
        <f>IF(申込一覧表!O44="","",申込一覧表!AB44)</f>
        <v/>
      </c>
      <c r="B466" t="str">
        <f>申込一覧表!AR44</f>
        <v/>
      </c>
      <c r="C466" t="str">
        <f>申込一覧表!AV44</f>
        <v/>
      </c>
      <c r="D466" t="str">
        <f>申込一覧表!AE44</f>
        <v/>
      </c>
      <c r="E466">
        <v>0</v>
      </c>
      <c r="F466">
        <v>0</v>
      </c>
      <c r="G466" t="str">
        <f>申込一覧表!BA44</f>
        <v>999:99.99</v>
      </c>
    </row>
    <row r="467" spans="1:7">
      <c r="A467" t="str">
        <f>IF(申込一覧表!O45="","",申込一覧表!AB45)</f>
        <v/>
      </c>
      <c r="B467" t="str">
        <f>申込一覧表!AR45</f>
        <v/>
      </c>
      <c r="C467" t="str">
        <f>申込一覧表!AV45</f>
        <v/>
      </c>
      <c r="D467" t="str">
        <f>申込一覧表!AE45</f>
        <v/>
      </c>
      <c r="E467">
        <v>0</v>
      </c>
      <c r="F467">
        <v>0</v>
      </c>
      <c r="G467" t="str">
        <f>申込一覧表!BA45</f>
        <v>999:99.99</v>
      </c>
    </row>
    <row r="468" spans="1:7">
      <c r="A468" t="str">
        <f>IF(申込一覧表!O46="","",申込一覧表!AB46)</f>
        <v/>
      </c>
      <c r="B468" t="str">
        <f>申込一覧表!AR46</f>
        <v/>
      </c>
      <c r="C468" t="str">
        <f>申込一覧表!AV46</f>
        <v/>
      </c>
      <c r="D468" t="str">
        <f>申込一覧表!AE46</f>
        <v/>
      </c>
      <c r="E468">
        <v>0</v>
      </c>
      <c r="F468">
        <v>0</v>
      </c>
      <c r="G468" t="str">
        <f>申込一覧表!BA46</f>
        <v>999:99.99</v>
      </c>
    </row>
    <row r="469" spans="1:7">
      <c r="A469" t="str">
        <f>IF(申込一覧表!O47="","",申込一覧表!AB47)</f>
        <v/>
      </c>
      <c r="B469" t="str">
        <f>申込一覧表!AR47</f>
        <v/>
      </c>
      <c r="C469" t="str">
        <f>申込一覧表!AV47</f>
        <v/>
      </c>
      <c r="D469" t="str">
        <f>申込一覧表!AE47</f>
        <v/>
      </c>
      <c r="E469">
        <v>0</v>
      </c>
      <c r="F469">
        <v>0</v>
      </c>
      <c r="G469" t="str">
        <f>申込一覧表!BA47</f>
        <v>999:99.99</v>
      </c>
    </row>
    <row r="470" spans="1:7">
      <c r="A470" t="str">
        <f>IF(申込一覧表!O48="","",申込一覧表!AB48)</f>
        <v/>
      </c>
      <c r="B470" t="str">
        <f>申込一覧表!AR48</f>
        <v/>
      </c>
      <c r="C470" t="str">
        <f>申込一覧表!AV48</f>
        <v/>
      </c>
      <c r="D470" t="str">
        <f>申込一覧表!AE48</f>
        <v/>
      </c>
      <c r="E470">
        <v>0</v>
      </c>
      <c r="F470">
        <v>0</v>
      </c>
      <c r="G470" t="str">
        <f>申込一覧表!BA48</f>
        <v>999:99.99</v>
      </c>
    </row>
    <row r="471" spans="1:7">
      <c r="A471" t="str">
        <f>IF(申込一覧表!O49="","",申込一覧表!AB49)</f>
        <v/>
      </c>
      <c r="B471" t="str">
        <f>申込一覧表!AR49</f>
        <v/>
      </c>
      <c r="C471" t="str">
        <f>申込一覧表!AV49</f>
        <v/>
      </c>
      <c r="D471" t="str">
        <f>申込一覧表!AE49</f>
        <v/>
      </c>
      <c r="E471">
        <v>0</v>
      </c>
      <c r="F471">
        <v>0</v>
      </c>
      <c r="G471" t="str">
        <f>申込一覧表!BA49</f>
        <v>999:99.99</v>
      </c>
    </row>
    <row r="472" spans="1:7">
      <c r="A472" t="str">
        <f>IF(申込一覧表!O50="","",申込一覧表!AB50)</f>
        <v/>
      </c>
      <c r="B472" t="str">
        <f>申込一覧表!AR50</f>
        <v/>
      </c>
      <c r="C472" t="str">
        <f>申込一覧表!AV50</f>
        <v/>
      </c>
      <c r="D472" t="str">
        <f>申込一覧表!AE50</f>
        <v/>
      </c>
      <c r="E472">
        <v>0</v>
      </c>
      <c r="F472">
        <v>0</v>
      </c>
      <c r="G472" t="str">
        <f>申込一覧表!BA50</f>
        <v>999:99.99</v>
      </c>
    </row>
    <row r="473" spans="1:7">
      <c r="A473" t="str">
        <f>IF(申込一覧表!O51="","",申込一覧表!AB51)</f>
        <v/>
      </c>
      <c r="B473" t="str">
        <f>申込一覧表!AR51</f>
        <v/>
      </c>
      <c r="C473" t="str">
        <f>申込一覧表!AV51</f>
        <v/>
      </c>
      <c r="D473" t="str">
        <f>申込一覧表!AE51</f>
        <v/>
      </c>
      <c r="E473">
        <v>0</v>
      </c>
      <c r="F473">
        <v>0</v>
      </c>
      <c r="G473" t="str">
        <f>申込一覧表!BA51</f>
        <v>999:99.99</v>
      </c>
    </row>
    <row r="474" spans="1:7">
      <c r="A474" t="str">
        <f>IF(申込一覧表!O52="","",申込一覧表!AB52)</f>
        <v/>
      </c>
      <c r="B474" t="str">
        <f>申込一覧表!AR52</f>
        <v/>
      </c>
      <c r="C474" t="str">
        <f>申込一覧表!AV52</f>
        <v/>
      </c>
      <c r="D474" t="str">
        <f>申込一覧表!AE52</f>
        <v/>
      </c>
      <c r="E474">
        <v>0</v>
      </c>
      <c r="F474">
        <v>0</v>
      </c>
      <c r="G474" t="str">
        <f>申込一覧表!BA52</f>
        <v>999:99.99</v>
      </c>
    </row>
    <row r="475" spans="1:7">
      <c r="A475" t="str">
        <f>IF(申込一覧表!O53="","",申込一覧表!AB53)</f>
        <v/>
      </c>
      <c r="B475" t="str">
        <f>申込一覧表!AR53</f>
        <v/>
      </c>
      <c r="C475" t="str">
        <f>申込一覧表!AV53</f>
        <v/>
      </c>
      <c r="D475" t="str">
        <f>申込一覧表!AE53</f>
        <v/>
      </c>
      <c r="E475">
        <v>0</v>
      </c>
      <c r="F475">
        <v>0</v>
      </c>
      <c r="G475" t="str">
        <f>申込一覧表!BA53</f>
        <v>999:99.99</v>
      </c>
    </row>
    <row r="476" spans="1:7">
      <c r="A476" t="str">
        <f>IF(申込一覧表!O54="","",申込一覧表!AB54)</f>
        <v/>
      </c>
      <c r="B476" t="str">
        <f>申込一覧表!AR54</f>
        <v/>
      </c>
      <c r="C476" t="str">
        <f>申込一覧表!AV54</f>
        <v/>
      </c>
      <c r="D476" t="str">
        <f>申込一覧表!AE54</f>
        <v/>
      </c>
      <c r="E476">
        <v>0</v>
      </c>
      <c r="F476">
        <v>0</v>
      </c>
      <c r="G476" t="str">
        <f>申込一覧表!BA54</f>
        <v>999:99.99</v>
      </c>
    </row>
    <row r="477" spans="1:7">
      <c r="A477" t="str">
        <f>IF(申込一覧表!O55="","",申込一覧表!AB55)</f>
        <v/>
      </c>
      <c r="B477" t="str">
        <f>申込一覧表!AR55</f>
        <v/>
      </c>
      <c r="C477" t="str">
        <f>申込一覧表!AV55</f>
        <v/>
      </c>
      <c r="D477" t="str">
        <f>申込一覧表!AE55</f>
        <v/>
      </c>
      <c r="E477">
        <v>0</v>
      </c>
      <c r="F477">
        <v>0</v>
      </c>
      <c r="G477" t="str">
        <f>申込一覧表!BA55</f>
        <v>999:99.99</v>
      </c>
    </row>
    <row r="478" spans="1:7">
      <c r="A478" t="str">
        <f>IF(申込一覧表!O56="","",申込一覧表!AB56)</f>
        <v/>
      </c>
      <c r="B478" t="str">
        <f>申込一覧表!AR56</f>
        <v/>
      </c>
      <c r="C478" t="str">
        <f>申込一覧表!AV56</f>
        <v/>
      </c>
      <c r="D478" t="str">
        <f>申込一覧表!AE56</f>
        <v/>
      </c>
      <c r="E478">
        <v>0</v>
      </c>
      <c r="F478">
        <v>0</v>
      </c>
      <c r="G478" t="str">
        <f>申込一覧表!BA56</f>
        <v>999:99.99</v>
      </c>
    </row>
    <row r="479" spans="1:7">
      <c r="A479" t="str">
        <f>IF(申込一覧表!O57="","",申込一覧表!AB57)</f>
        <v/>
      </c>
      <c r="B479" t="str">
        <f>申込一覧表!AR57</f>
        <v/>
      </c>
      <c r="C479" t="str">
        <f>申込一覧表!AV57</f>
        <v/>
      </c>
      <c r="D479" t="str">
        <f>申込一覧表!AE57</f>
        <v/>
      </c>
      <c r="E479">
        <v>0</v>
      </c>
      <c r="F479">
        <v>0</v>
      </c>
      <c r="G479" t="str">
        <f>申込一覧表!BA57</f>
        <v>999:99.99</v>
      </c>
    </row>
    <row r="480" spans="1:7">
      <c r="A480" t="str">
        <f>IF(申込一覧表!O58="","",申込一覧表!AB58)</f>
        <v/>
      </c>
      <c r="B480" t="str">
        <f>申込一覧表!AR58</f>
        <v/>
      </c>
      <c r="C480" t="str">
        <f>申込一覧表!AV58</f>
        <v/>
      </c>
      <c r="D480" t="str">
        <f>申込一覧表!AE58</f>
        <v/>
      </c>
      <c r="E480">
        <v>0</v>
      </c>
      <c r="F480">
        <v>0</v>
      </c>
      <c r="G480" t="str">
        <f>申込一覧表!BA58</f>
        <v>999:99.99</v>
      </c>
    </row>
    <row r="481" spans="1:7">
      <c r="A481" t="str">
        <f>IF(申込一覧表!O59="","",申込一覧表!AB59)</f>
        <v/>
      </c>
      <c r="B481" t="str">
        <f>申込一覧表!AR59</f>
        <v/>
      </c>
      <c r="C481" t="str">
        <f>申込一覧表!AV59</f>
        <v/>
      </c>
      <c r="D481" t="str">
        <f>申込一覧表!AE59</f>
        <v/>
      </c>
      <c r="E481">
        <v>0</v>
      </c>
      <c r="F481">
        <v>0</v>
      </c>
      <c r="G481" t="str">
        <f>申込一覧表!BA59</f>
        <v>999:99.99</v>
      </c>
    </row>
    <row r="482" spans="1:7">
      <c r="A482" t="str">
        <f>IF(申込一覧表!O60="","",申込一覧表!AB60)</f>
        <v/>
      </c>
      <c r="B482" t="str">
        <f>申込一覧表!AR60</f>
        <v/>
      </c>
      <c r="C482" t="str">
        <f>申込一覧表!AV60</f>
        <v/>
      </c>
      <c r="D482" t="str">
        <f>申込一覧表!AE60</f>
        <v/>
      </c>
      <c r="E482">
        <v>0</v>
      </c>
      <c r="F482">
        <v>0</v>
      </c>
      <c r="G482" t="str">
        <f>申込一覧表!BA60</f>
        <v>999:99.99</v>
      </c>
    </row>
    <row r="483" spans="1:7">
      <c r="A483" t="str">
        <f>IF(申込一覧表!O61="","",申込一覧表!AB61)</f>
        <v/>
      </c>
      <c r="B483" t="str">
        <f>申込一覧表!AR61</f>
        <v/>
      </c>
      <c r="C483" t="str">
        <f>申込一覧表!AV61</f>
        <v/>
      </c>
      <c r="D483" t="str">
        <f>申込一覧表!AE61</f>
        <v/>
      </c>
      <c r="E483">
        <v>0</v>
      </c>
      <c r="F483">
        <v>0</v>
      </c>
      <c r="G483" t="str">
        <f>申込一覧表!BA61</f>
        <v>999:99.99</v>
      </c>
    </row>
    <row r="484" spans="1:7">
      <c r="A484" t="str">
        <f>IF(申込一覧表!O62="","",申込一覧表!AB62)</f>
        <v/>
      </c>
      <c r="B484" t="str">
        <f>申込一覧表!AR62</f>
        <v/>
      </c>
      <c r="C484" t="str">
        <f>申込一覧表!AV62</f>
        <v/>
      </c>
      <c r="D484" t="str">
        <f>申込一覧表!AE62</f>
        <v/>
      </c>
      <c r="E484">
        <v>0</v>
      </c>
      <c r="F484">
        <v>0</v>
      </c>
      <c r="G484" t="str">
        <f>申込一覧表!BA62</f>
        <v>999:99.99</v>
      </c>
    </row>
    <row r="485" spans="1:7">
      <c r="A485" t="str">
        <f>IF(申込一覧表!O63="","",申込一覧表!AB63)</f>
        <v/>
      </c>
      <c r="B485" t="str">
        <f>申込一覧表!AR63</f>
        <v/>
      </c>
      <c r="C485" t="str">
        <f>申込一覧表!AV63</f>
        <v/>
      </c>
      <c r="D485" t="str">
        <f>申込一覧表!AE63</f>
        <v/>
      </c>
      <c r="E485">
        <v>0</v>
      </c>
      <c r="F485">
        <v>0</v>
      </c>
      <c r="G485" t="str">
        <f>申込一覧表!BA63</f>
        <v>999:99.99</v>
      </c>
    </row>
    <row r="486" spans="1:7">
      <c r="A486" t="str">
        <f>IF(申込一覧表!O64="","",申込一覧表!AB64)</f>
        <v/>
      </c>
      <c r="B486" t="str">
        <f>申込一覧表!AR64</f>
        <v/>
      </c>
      <c r="C486" t="str">
        <f>申込一覧表!AV64</f>
        <v/>
      </c>
      <c r="D486" t="str">
        <f>申込一覧表!AE64</f>
        <v/>
      </c>
      <c r="E486">
        <v>0</v>
      </c>
      <c r="F486">
        <v>0</v>
      </c>
      <c r="G486" t="str">
        <f>申込一覧表!BA64</f>
        <v>999:99.99</v>
      </c>
    </row>
    <row r="487" spans="1:7">
      <c r="A487" t="str">
        <f>IF(申込一覧表!O65="","",申込一覧表!AB65)</f>
        <v/>
      </c>
      <c r="B487" t="str">
        <f>申込一覧表!AR65</f>
        <v/>
      </c>
      <c r="C487" t="str">
        <f>申込一覧表!AV65</f>
        <v/>
      </c>
      <c r="D487" t="str">
        <f>申込一覧表!AE65</f>
        <v/>
      </c>
      <c r="E487">
        <v>0</v>
      </c>
      <c r="F487">
        <v>0</v>
      </c>
      <c r="G487" t="str">
        <f>申込一覧表!BA65</f>
        <v>999:99.99</v>
      </c>
    </row>
    <row r="488" spans="1:7">
      <c r="A488" t="str">
        <f>IF(申込一覧表!O66="","",申込一覧表!AB66)</f>
        <v/>
      </c>
      <c r="B488" t="str">
        <f>申込一覧表!AR66</f>
        <v/>
      </c>
      <c r="C488" t="str">
        <f>申込一覧表!AV66</f>
        <v/>
      </c>
      <c r="D488" t="str">
        <f>申込一覧表!AE66</f>
        <v/>
      </c>
      <c r="E488">
        <v>0</v>
      </c>
      <c r="F488">
        <v>0</v>
      </c>
      <c r="G488" t="str">
        <f>申込一覧表!BA66</f>
        <v>999:99.99</v>
      </c>
    </row>
    <row r="489" spans="1:7">
      <c r="A489" t="str">
        <f>IF(申込一覧表!O67="","",申込一覧表!AB67)</f>
        <v/>
      </c>
      <c r="B489" t="str">
        <f>申込一覧表!AR67</f>
        <v/>
      </c>
      <c r="C489" t="str">
        <f>申込一覧表!AV67</f>
        <v/>
      </c>
      <c r="D489" t="str">
        <f>申込一覧表!AE67</f>
        <v/>
      </c>
      <c r="E489">
        <v>0</v>
      </c>
      <c r="F489">
        <v>0</v>
      </c>
      <c r="G489" t="str">
        <f>申込一覧表!BA67</f>
        <v>999:99.99</v>
      </c>
    </row>
    <row r="490" spans="1:7">
      <c r="A490" t="str">
        <f>IF(申込一覧表!O68="","",申込一覧表!AB68)</f>
        <v/>
      </c>
      <c r="B490" t="str">
        <f>申込一覧表!AR68</f>
        <v/>
      </c>
      <c r="C490" t="str">
        <f>申込一覧表!AV68</f>
        <v/>
      </c>
      <c r="D490" t="str">
        <f>申込一覧表!AE68</f>
        <v/>
      </c>
      <c r="E490">
        <v>0</v>
      </c>
      <c r="F490">
        <v>0</v>
      </c>
      <c r="G490" t="str">
        <f>申込一覧表!BA68</f>
        <v>999:99.99</v>
      </c>
    </row>
    <row r="491" spans="1:7">
      <c r="A491" t="str">
        <f>IF(申込一覧表!O69="","",申込一覧表!AB69)</f>
        <v/>
      </c>
      <c r="B491" t="str">
        <f>申込一覧表!AR69</f>
        <v/>
      </c>
      <c r="C491" t="str">
        <f>申込一覧表!AV69</f>
        <v/>
      </c>
      <c r="D491" t="str">
        <f>申込一覧表!AE69</f>
        <v/>
      </c>
      <c r="E491">
        <v>0</v>
      </c>
      <c r="F491">
        <v>0</v>
      </c>
      <c r="G491" t="str">
        <f>申込一覧表!BA69</f>
        <v>999:99.99</v>
      </c>
    </row>
    <row r="492" spans="1:7">
      <c r="A492" t="str">
        <f>IF(申込一覧表!O70="","",申込一覧表!AB70)</f>
        <v/>
      </c>
      <c r="B492" t="str">
        <f>申込一覧表!AR70</f>
        <v/>
      </c>
      <c r="C492" t="str">
        <f>申込一覧表!AV70</f>
        <v/>
      </c>
      <c r="D492" t="str">
        <f>申込一覧表!AE70</f>
        <v/>
      </c>
      <c r="E492">
        <v>0</v>
      </c>
      <c r="F492">
        <v>0</v>
      </c>
      <c r="G492" t="str">
        <f>申込一覧表!BA70</f>
        <v>999:99.99</v>
      </c>
    </row>
    <row r="493" spans="1:7">
      <c r="A493" t="str">
        <f>IF(申込一覧表!O71="","",申込一覧表!AB71)</f>
        <v/>
      </c>
      <c r="B493" t="str">
        <f>申込一覧表!AR71</f>
        <v/>
      </c>
      <c r="C493" t="str">
        <f>申込一覧表!AV71</f>
        <v/>
      </c>
      <c r="D493" t="str">
        <f>申込一覧表!AE71</f>
        <v/>
      </c>
      <c r="E493">
        <v>0</v>
      </c>
      <c r="F493">
        <v>0</v>
      </c>
      <c r="G493" t="str">
        <f>申込一覧表!BA71</f>
        <v>999:99.99</v>
      </c>
    </row>
    <row r="494" spans="1:7">
      <c r="A494" t="str">
        <f>IF(申込一覧表!O72="","",申込一覧表!AB72)</f>
        <v/>
      </c>
      <c r="B494" t="str">
        <f>申込一覧表!AR72</f>
        <v/>
      </c>
      <c r="C494" t="str">
        <f>申込一覧表!AV72</f>
        <v/>
      </c>
      <c r="D494" t="str">
        <f>申込一覧表!AE72</f>
        <v/>
      </c>
      <c r="E494">
        <v>0</v>
      </c>
      <c r="F494">
        <v>0</v>
      </c>
      <c r="G494" t="str">
        <f>申込一覧表!BA72</f>
        <v>999:99.99</v>
      </c>
    </row>
    <row r="495" spans="1:7">
      <c r="A495" t="str">
        <f>IF(申込一覧表!O73="","",申込一覧表!AB73)</f>
        <v/>
      </c>
      <c r="B495" t="str">
        <f>申込一覧表!AR73</f>
        <v/>
      </c>
      <c r="C495" t="str">
        <f>申込一覧表!AV73</f>
        <v/>
      </c>
      <c r="D495" t="str">
        <f>申込一覧表!AE73</f>
        <v/>
      </c>
      <c r="E495">
        <v>0</v>
      </c>
      <c r="F495">
        <v>0</v>
      </c>
      <c r="G495" t="str">
        <f>申込一覧表!BA73</f>
        <v>999:99.99</v>
      </c>
    </row>
    <row r="496" spans="1:7">
      <c r="A496" t="str">
        <f>IF(申込一覧表!O74="","",申込一覧表!AB74)</f>
        <v/>
      </c>
      <c r="B496" t="str">
        <f>申込一覧表!AR74</f>
        <v/>
      </c>
      <c r="C496" t="str">
        <f>申込一覧表!AV74</f>
        <v/>
      </c>
      <c r="D496" t="str">
        <f>申込一覧表!AE74</f>
        <v/>
      </c>
      <c r="E496">
        <v>0</v>
      </c>
      <c r="F496">
        <v>0</v>
      </c>
      <c r="G496" t="str">
        <f>申込一覧表!BA74</f>
        <v>999:99.99</v>
      </c>
    </row>
    <row r="497" spans="1:7">
      <c r="A497" s="47" t="str">
        <f>IF(申込一覧表!O75="","",申込一覧表!AB75)</f>
        <v/>
      </c>
      <c r="B497" s="47" t="str">
        <f>申込一覧表!AR75</f>
        <v/>
      </c>
      <c r="C497" s="47" t="str">
        <f>申込一覧表!AV75</f>
        <v/>
      </c>
      <c r="D497" s="47" t="str">
        <f>申込一覧表!AE75</f>
        <v/>
      </c>
      <c r="E497" s="47">
        <v>0</v>
      </c>
      <c r="F497" s="47">
        <v>0</v>
      </c>
      <c r="G497" s="47" t="str">
        <f>申込一覧表!BA75</f>
        <v>999:99.99</v>
      </c>
    </row>
    <row r="499" spans="1:7">
      <c r="A499" s="47"/>
      <c r="B499" s="47"/>
      <c r="C499" s="47"/>
      <c r="D499" s="47"/>
      <c r="E499" s="47"/>
      <c r="F499" s="47"/>
      <c r="G499" s="47"/>
    </row>
    <row r="500" spans="1:7">
      <c r="A500" t="str">
        <f>IF(申込一覧表!O78="","",申込一覧表!AB78)</f>
        <v/>
      </c>
      <c r="B500" t="str">
        <f>申込一覧表!AR78</f>
        <v/>
      </c>
      <c r="C500" t="str">
        <f>申込一覧表!AV78</f>
        <v/>
      </c>
      <c r="D500" t="str">
        <f>申込一覧表!AE78</f>
        <v/>
      </c>
      <c r="E500">
        <v>0</v>
      </c>
      <c r="F500">
        <v>5</v>
      </c>
      <c r="G500" t="str">
        <f>申込一覧表!BA78</f>
        <v>999:99.99</v>
      </c>
    </row>
    <row r="501" spans="1:7">
      <c r="A501" t="str">
        <f>IF(申込一覧表!O79="","",申込一覧表!AB79)</f>
        <v/>
      </c>
      <c r="B501" t="str">
        <f>申込一覧表!AR79</f>
        <v/>
      </c>
      <c r="C501" t="str">
        <f>申込一覧表!AV79</f>
        <v/>
      </c>
      <c r="D501" t="str">
        <f>申込一覧表!AE79</f>
        <v/>
      </c>
      <c r="E501">
        <v>0</v>
      </c>
      <c r="F501">
        <v>5</v>
      </c>
      <c r="G501" t="str">
        <f>申込一覧表!BA79</f>
        <v>999:99.99</v>
      </c>
    </row>
    <row r="502" spans="1:7">
      <c r="A502" t="str">
        <f>IF(申込一覧表!O80="","",申込一覧表!AB80)</f>
        <v/>
      </c>
      <c r="B502" t="str">
        <f>申込一覧表!AR80</f>
        <v/>
      </c>
      <c r="C502" t="str">
        <f>申込一覧表!AV80</f>
        <v/>
      </c>
      <c r="D502" t="str">
        <f>申込一覧表!AE80</f>
        <v/>
      </c>
      <c r="E502">
        <v>0</v>
      </c>
      <c r="F502">
        <v>5</v>
      </c>
      <c r="G502" t="str">
        <f>申込一覧表!BA80</f>
        <v>999:99.99</v>
      </c>
    </row>
    <row r="503" spans="1:7">
      <c r="A503" t="str">
        <f>IF(申込一覧表!O81="","",申込一覧表!AB81)</f>
        <v/>
      </c>
      <c r="B503" t="str">
        <f>申込一覧表!AR81</f>
        <v/>
      </c>
      <c r="C503" t="str">
        <f>申込一覧表!AV81</f>
        <v/>
      </c>
      <c r="D503" t="str">
        <f>申込一覧表!AE81</f>
        <v/>
      </c>
      <c r="E503">
        <v>0</v>
      </c>
      <c r="F503">
        <v>5</v>
      </c>
      <c r="G503" t="str">
        <f>申込一覧表!BA81</f>
        <v>999:99.99</v>
      </c>
    </row>
    <row r="504" spans="1:7">
      <c r="A504" t="str">
        <f>IF(申込一覧表!O82="","",申込一覧表!AB82)</f>
        <v/>
      </c>
      <c r="B504" t="str">
        <f>申込一覧表!AR82</f>
        <v/>
      </c>
      <c r="C504" t="str">
        <f>申込一覧表!AV82</f>
        <v/>
      </c>
      <c r="D504" t="str">
        <f>申込一覧表!AE82</f>
        <v/>
      </c>
      <c r="E504">
        <v>0</v>
      </c>
      <c r="F504">
        <v>5</v>
      </c>
      <c r="G504" t="str">
        <f>申込一覧表!BA82</f>
        <v>999:99.99</v>
      </c>
    </row>
    <row r="505" spans="1:7">
      <c r="A505" t="str">
        <f>IF(申込一覧表!O83="","",申込一覧表!AB83)</f>
        <v/>
      </c>
      <c r="B505" t="str">
        <f>申込一覧表!AR83</f>
        <v/>
      </c>
      <c r="C505" t="str">
        <f>申込一覧表!AV83</f>
        <v/>
      </c>
      <c r="D505" t="str">
        <f>申込一覧表!AE83</f>
        <v/>
      </c>
      <c r="E505">
        <v>0</v>
      </c>
      <c r="F505">
        <v>5</v>
      </c>
      <c r="G505" t="str">
        <f>申込一覧表!BA83</f>
        <v>999:99.99</v>
      </c>
    </row>
    <row r="506" spans="1:7">
      <c r="A506" t="str">
        <f>IF(申込一覧表!O84="","",申込一覧表!AB84)</f>
        <v/>
      </c>
      <c r="B506" t="str">
        <f>申込一覧表!AR84</f>
        <v/>
      </c>
      <c r="C506" t="str">
        <f>申込一覧表!AV84</f>
        <v/>
      </c>
      <c r="D506" t="str">
        <f>申込一覧表!AE84</f>
        <v/>
      </c>
      <c r="E506">
        <v>0</v>
      </c>
      <c r="F506">
        <v>5</v>
      </c>
      <c r="G506" t="str">
        <f>申込一覧表!BA84</f>
        <v>999:99.99</v>
      </c>
    </row>
    <row r="507" spans="1:7">
      <c r="A507" t="str">
        <f>IF(申込一覧表!O85="","",申込一覧表!AB85)</f>
        <v/>
      </c>
      <c r="B507" t="str">
        <f>申込一覧表!AR85</f>
        <v/>
      </c>
      <c r="C507" t="str">
        <f>申込一覧表!AV85</f>
        <v/>
      </c>
      <c r="D507" t="str">
        <f>申込一覧表!AE85</f>
        <v/>
      </c>
      <c r="E507">
        <v>0</v>
      </c>
      <c r="F507">
        <v>5</v>
      </c>
      <c r="G507" t="str">
        <f>申込一覧表!BA85</f>
        <v>999:99.99</v>
      </c>
    </row>
    <row r="508" spans="1:7">
      <c r="A508" t="str">
        <f>IF(申込一覧表!O86="","",申込一覧表!AB86)</f>
        <v/>
      </c>
      <c r="B508" t="str">
        <f>申込一覧表!AR86</f>
        <v/>
      </c>
      <c r="C508" t="str">
        <f>申込一覧表!AV86</f>
        <v/>
      </c>
      <c r="D508" t="str">
        <f>申込一覧表!AE86</f>
        <v/>
      </c>
      <c r="E508">
        <v>0</v>
      </c>
      <c r="F508">
        <v>5</v>
      </c>
      <c r="G508" t="str">
        <f>申込一覧表!BA86</f>
        <v>999:99.99</v>
      </c>
    </row>
    <row r="509" spans="1:7">
      <c r="A509" t="str">
        <f>IF(申込一覧表!O87="","",申込一覧表!AB87)</f>
        <v/>
      </c>
      <c r="B509" t="str">
        <f>申込一覧表!AR87</f>
        <v/>
      </c>
      <c r="C509" t="str">
        <f>申込一覧表!AV87</f>
        <v/>
      </c>
      <c r="D509" t="str">
        <f>申込一覧表!AE87</f>
        <v/>
      </c>
      <c r="E509">
        <v>0</v>
      </c>
      <c r="F509">
        <v>5</v>
      </c>
      <c r="G509" t="str">
        <f>申込一覧表!BA87</f>
        <v>999:99.99</v>
      </c>
    </row>
    <row r="510" spans="1:7">
      <c r="A510" t="str">
        <f>IF(申込一覧表!O88="","",申込一覧表!AB88)</f>
        <v/>
      </c>
      <c r="B510" t="str">
        <f>申込一覧表!AR88</f>
        <v/>
      </c>
      <c r="C510" t="str">
        <f>申込一覧表!AV88</f>
        <v/>
      </c>
      <c r="D510" t="str">
        <f>申込一覧表!AE88</f>
        <v/>
      </c>
      <c r="E510">
        <v>0</v>
      </c>
      <c r="F510">
        <v>5</v>
      </c>
      <c r="G510" t="str">
        <f>申込一覧表!BA88</f>
        <v>999:99.99</v>
      </c>
    </row>
    <row r="511" spans="1:7">
      <c r="A511" t="str">
        <f>IF(申込一覧表!O89="","",申込一覧表!AB89)</f>
        <v/>
      </c>
      <c r="B511" t="str">
        <f>申込一覧表!AR89</f>
        <v/>
      </c>
      <c r="C511" t="str">
        <f>申込一覧表!AV89</f>
        <v/>
      </c>
      <c r="D511" t="str">
        <f>申込一覧表!AE89</f>
        <v/>
      </c>
      <c r="E511">
        <v>0</v>
      </c>
      <c r="F511">
        <v>5</v>
      </c>
      <c r="G511" t="str">
        <f>申込一覧表!BA89</f>
        <v>999:99.99</v>
      </c>
    </row>
    <row r="512" spans="1:7">
      <c r="A512" t="str">
        <f>IF(申込一覧表!O90="","",申込一覧表!AB90)</f>
        <v/>
      </c>
      <c r="B512" t="str">
        <f>申込一覧表!AR90</f>
        <v/>
      </c>
      <c r="C512" t="str">
        <f>申込一覧表!AV90</f>
        <v/>
      </c>
      <c r="D512" t="str">
        <f>申込一覧表!AE90</f>
        <v/>
      </c>
      <c r="E512">
        <v>0</v>
      </c>
      <c r="F512">
        <v>5</v>
      </c>
      <c r="G512" t="str">
        <f>申込一覧表!BA90</f>
        <v>999:99.99</v>
      </c>
    </row>
    <row r="513" spans="1:7">
      <c r="A513" t="str">
        <f>IF(申込一覧表!O91="","",申込一覧表!AB91)</f>
        <v/>
      </c>
      <c r="B513" t="str">
        <f>申込一覧表!AR91</f>
        <v/>
      </c>
      <c r="C513" t="str">
        <f>申込一覧表!AV91</f>
        <v/>
      </c>
      <c r="D513" t="str">
        <f>申込一覧表!AE91</f>
        <v/>
      </c>
      <c r="E513">
        <v>0</v>
      </c>
      <c r="F513">
        <v>5</v>
      </c>
      <c r="G513" t="str">
        <f>申込一覧表!BA91</f>
        <v>999:99.99</v>
      </c>
    </row>
    <row r="514" spans="1:7">
      <c r="A514" t="str">
        <f>IF(申込一覧表!O92="","",申込一覧表!AB92)</f>
        <v/>
      </c>
      <c r="B514" t="str">
        <f>申込一覧表!AR92</f>
        <v/>
      </c>
      <c r="C514" t="str">
        <f>申込一覧表!AV92</f>
        <v/>
      </c>
      <c r="D514" t="str">
        <f>申込一覧表!AE92</f>
        <v/>
      </c>
      <c r="E514">
        <v>0</v>
      </c>
      <c r="F514">
        <v>5</v>
      </c>
      <c r="G514" t="str">
        <f>申込一覧表!BA92</f>
        <v>999:99.99</v>
      </c>
    </row>
    <row r="515" spans="1:7">
      <c r="A515" t="str">
        <f>IF(申込一覧表!O93="","",申込一覧表!AB93)</f>
        <v/>
      </c>
      <c r="B515" t="str">
        <f>申込一覧表!AR93</f>
        <v/>
      </c>
      <c r="C515" t="str">
        <f>申込一覧表!AV93</f>
        <v/>
      </c>
      <c r="D515" t="str">
        <f>申込一覧表!AE93</f>
        <v/>
      </c>
      <c r="E515">
        <v>0</v>
      </c>
      <c r="F515">
        <v>5</v>
      </c>
      <c r="G515" t="str">
        <f>申込一覧表!BA93</f>
        <v>999:99.99</v>
      </c>
    </row>
    <row r="516" spans="1:7">
      <c r="A516" t="str">
        <f>IF(申込一覧表!O94="","",申込一覧表!AB94)</f>
        <v/>
      </c>
      <c r="B516" t="str">
        <f>申込一覧表!AR94</f>
        <v/>
      </c>
      <c r="C516" t="str">
        <f>申込一覧表!AV94</f>
        <v/>
      </c>
      <c r="D516" t="str">
        <f>申込一覧表!AE94</f>
        <v/>
      </c>
      <c r="E516">
        <v>0</v>
      </c>
      <c r="F516">
        <v>5</v>
      </c>
      <c r="G516" t="str">
        <f>申込一覧表!BA94</f>
        <v>999:99.99</v>
      </c>
    </row>
    <row r="517" spans="1:7">
      <c r="A517" t="str">
        <f>IF(申込一覧表!O95="","",申込一覧表!AB95)</f>
        <v/>
      </c>
      <c r="B517" t="str">
        <f>申込一覧表!AR95</f>
        <v/>
      </c>
      <c r="C517" t="str">
        <f>申込一覧表!AV95</f>
        <v/>
      </c>
      <c r="D517" t="str">
        <f>申込一覧表!AE95</f>
        <v/>
      </c>
      <c r="E517">
        <v>0</v>
      </c>
      <c r="F517">
        <v>5</v>
      </c>
      <c r="G517" t="str">
        <f>申込一覧表!BA95</f>
        <v>999:99.99</v>
      </c>
    </row>
    <row r="518" spans="1:7">
      <c r="A518" t="str">
        <f>IF(申込一覧表!O96="","",申込一覧表!AB96)</f>
        <v/>
      </c>
      <c r="B518" t="str">
        <f>申込一覧表!AR96</f>
        <v/>
      </c>
      <c r="C518" t="str">
        <f>申込一覧表!AV96</f>
        <v/>
      </c>
      <c r="D518" t="str">
        <f>申込一覧表!AE96</f>
        <v/>
      </c>
      <c r="E518">
        <v>0</v>
      </c>
      <c r="F518">
        <v>5</v>
      </c>
      <c r="G518" t="str">
        <f>申込一覧表!BA96</f>
        <v>999:99.99</v>
      </c>
    </row>
    <row r="519" spans="1:7">
      <c r="A519" t="str">
        <f>IF(申込一覧表!O97="","",申込一覧表!AB97)</f>
        <v/>
      </c>
      <c r="B519" t="str">
        <f>申込一覧表!AR97</f>
        <v/>
      </c>
      <c r="C519" t="str">
        <f>申込一覧表!AV97</f>
        <v/>
      </c>
      <c r="D519" t="str">
        <f>申込一覧表!AE97</f>
        <v/>
      </c>
      <c r="E519">
        <v>0</v>
      </c>
      <c r="F519">
        <v>5</v>
      </c>
      <c r="G519" t="str">
        <f>申込一覧表!BA97</f>
        <v>999:99.99</v>
      </c>
    </row>
    <row r="520" spans="1:7">
      <c r="A520" t="str">
        <f>IF(申込一覧表!O98="","",申込一覧表!AB98)</f>
        <v/>
      </c>
      <c r="B520" t="str">
        <f>申込一覧表!AR98</f>
        <v/>
      </c>
      <c r="C520" t="str">
        <f>申込一覧表!AV98</f>
        <v/>
      </c>
      <c r="D520" t="str">
        <f>申込一覧表!AE98</f>
        <v/>
      </c>
      <c r="E520">
        <v>0</v>
      </c>
      <c r="F520">
        <v>5</v>
      </c>
      <c r="G520" t="str">
        <f>申込一覧表!BA98</f>
        <v>999:99.99</v>
      </c>
    </row>
    <row r="521" spans="1:7">
      <c r="A521" t="str">
        <f>IF(申込一覧表!O99="","",申込一覧表!AB99)</f>
        <v/>
      </c>
      <c r="B521" t="str">
        <f>申込一覧表!AR99</f>
        <v/>
      </c>
      <c r="C521" t="str">
        <f>申込一覧表!AV99</f>
        <v/>
      </c>
      <c r="D521" t="str">
        <f>申込一覧表!AE99</f>
        <v/>
      </c>
      <c r="E521">
        <v>0</v>
      </c>
      <c r="F521">
        <v>5</v>
      </c>
      <c r="G521" t="str">
        <f>申込一覧表!BA99</f>
        <v>999:99.99</v>
      </c>
    </row>
    <row r="522" spans="1:7">
      <c r="A522" t="str">
        <f>IF(申込一覧表!O100="","",申込一覧表!AB100)</f>
        <v/>
      </c>
      <c r="B522" t="str">
        <f>申込一覧表!AR100</f>
        <v/>
      </c>
      <c r="C522" t="str">
        <f>申込一覧表!AV100</f>
        <v/>
      </c>
      <c r="D522" t="str">
        <f>申込一覧表!AE100</f>
        <v/>
      </c>
      <c r="E522">
        <v>0</v>
      </c>
      <c r="F522">
        <v>5</v>
      </c>
      <c r="G522" t="str">
        <f>申込一覧表!BA100</f>
        <v>999:99.99</v>
      </c>
    </row>
    <row r="523" spans="1:7">
      <c r="A523" t="str">
        <f>IF(申込一覧表!O101="","",申込一覧表!AB101)</f>
        <v/>
      </c>
      <c r="B523" t="str">
        <f>申込一覧表!AR101</f>
        <v/>
      </c>
      <c r="C523" t="str">
        <f>申込一覧表!AV101</f>
        <v/>
      </c>
      <c r="D523" t="str">
        <f>申込一覧表!AE101</f>
        <v/>
      </c>
      <c r="E523">
        <v>0</v>
      </c>
      <c r="F523">
        <v>5</v>
      </c>
      <c r="G523" t="str">
        <f>申込一覧表!BA101</f>
        <v>999:99.99</v>
      </c>
    </row>
    <row r="524" spans="1:7">
      <c r="A524" t="str">
        <f>IF(申込一覧表!O102="","",申込一覧表!AB102)</f>
        <v/>
      </c>
      <c r="B524" t="str">
        <f>申込一覧表!AR102</f>
        <v/>
      </c>
      <c r="C524" t="str">
        <f>申込一覧表!AV102</f>
        <v/>
      </c>
      <c r="D524" t="str">
        <f>申込一覧表!AE102</f>
        <v/>
      </c>
      <c r="E524">
        <v>0</v>
      </c>
      <c r="F524">
        <v>5</v>
      </c>
      <c r="G524" t="str">
        <f>申込一覧表!BA102</f>
        <v>999:99.99</v>
      </c>
    </row>
    <row r="525" spans="1:7">
      <c r="A525" t="str">
        <f>IF(申込一覧表!O103="","",申込一覧表!AB103)</f>
        <v/>
      </c>
      <c r="B525" t="str">
        <f>申込一覧表!AR103</f>
        <v/>
      </c>
      <c r="C525" t="str">
        <f>申込一覧表!AV103</f>
        <v/>
      </c>
      <c r="D525" t="str">
        <f>申込一覧表!AE103</f>
        <v/>
      </c>
      <c r="E525">
        <v>0</v>
      </c>
      <c r="F525">
        <v>5</v>
      </c>
      <c r="G525" t="str">
        <f>申込一覧表!BA103</f>
        <v>999:99.99</v>
      </c>
    </row>
    <row r="526" spans="1:7">
      <c r="A526" t="str">
        <f>IF(申込一覧表!O104="","",申込一覧表!AB104)</f>
        <v/>
      </c>
      <c r="B526" t="str">
        <f>申込一覧表!AR104</f>
        <v/>
      </c>
      <c r="C526" t="str">
        <f>申込一覧表!AV104</f>
        <v/>
      </c>
      <c r="D526" t="str">
        <f>申込一覧表!AE104</f>
        <v/>
      </c>
      <c r="E526">
        <v>0</v>
      </c>
      <c r="F526">
        <v>5</v>
      </c>
      <c r="G526" t="str">
        <f>申込一覧表!BA104</f>
        <v>999:99.99</v>
      </c>
    </row>
    <row r="527" spans="1:7">
      <c r="A527" t="str">
        <f>IF(申込一覧表!O105="","",申込一覧表!AB105)</f>
        <v/>
      </c>
      <c r="B527" t="str">
        <f>申込一覧表!AR105</f>
        <v/>
      </c>
      <c r="C527" t="str">
        <f>申込一覧表!AV105</f>
        <v/>
      </c>
      <c r="D527" t="str">
        <f>申込一覧表!AE105</f>
        <v/>
      </c>
      <c r="E527">
        <v>0</v>
      </c>
      <c r="F527">
        <v>5</v>
      </c>
      <c r="G527" t="str">
        <f>申込一覧表!BA105</f>
        <v>999:99.99</v>
      </c>
    </row>
    <row r="528" spans="1:7">
      <c r="A528" t="str">
        <f>IF(申込一覧表!O106="","",申込一覧表!AB106)</f>
        <v/>
      </c>
      <c r="B528" t="str">
        <f>申込一覧表!AR106</f>
        <v/>
      </c>
      <c r="C528" t="str">
        <f>申込一覧表!AV106</f>
        <v/>
      </c>
      <c r="D528" t="str">
        <f>申込一覧表!AE106</f>
        <v/>
      </c>
      <c r="E528">
        <v>0</v>
      </c>
      <c r="F528">
        <v>5</v>
      </c>
      <c r="G528" t="str">
        <f>申込一覧表!BA106</f>
        <v>999:99.99</v>
      </c>
    </row>
    <row r="529" spans="1:7">
      <c r="A529" t="str">
        <f>IF(申込一覧表!O107="","",申込一覧表!AB107)</f>
        <v/>
      </c>
      <c r="B529" t="str">
        <f>申込一覧表!AR107</f>
        <v/>
      </c>
      <c r="C529" t="str">
        <f>申込一覧表!AV107</f>
        <v/>
      </c>
      <c r="D529" t="str">
        <f>申込一覧表!AE107</f>
        <v/>
      </c>
      <c r="E529">
        <v>0</v>
      </c>
      <c r="F529">
        <v>5</v>
      </c>
      <c r="G529" t="str">
        <f>申込一覧表!BA107</f>
        <v>999:99.99</v>
      </c>
    </row>
    <row r="530" spans="1:7">
      <c r="A530" t="str">
        <f>IF(申込一覧表!O108="","",申込一覧表!AB108)</f>
        <v/>
      </c>
      <c r="B530" t="str">
        <f>申込一覧表!AR108</f>
        <v/>
      </c>
      <c r="C530" t="str">
        <f>申込一覧表!AV108</f>
        <v/>
      </c>
      <c r="D530" t="str">
        <f>申込一覧表!AE108</f>
        <v/>
      </c>
      <c r="E530">
        <v>0</v>
      </c>
      <c r="F530">
        <v>5</v>
      </c>
      <c r="G530" t="str">
        <f>申込一覧表!BA108</f>
        <v>999:99.99</v>
      </c>
    </row>
    <row r="531" spans="1:7">
      <c r="A531" t="str">
        <f>IF(申込一覧表!O109="","",申込一覧表!AB109)</f>
        <v/>
      </c>
      <c r="B531" t="str">
        <f>申込一覧表!AR109</f>
        <v/>
      </c>
      <c r="C531" t="str">
        <f>申込一覧表!AV109</f>
        <v/>
      </c>
      <c r="D531" t="str">
        <f>申込一覧表!AE109</f>
        <v/>
      </c>
      <c r="E531">
        <v>0</v>
      </c>
      <c r="F531">
        <v>5</v>
      </c>
      <c r="G531" t="str">
        <f>申込一覧表!BA109</f>
        <v>999:99.99</v>
      </c>
    </row>
    <row r="532" spans="1:7">
      <c r="A532" t="str">
        <f>IF(申込一覧表!O110="","",申込一覧表!AB110)</f>
        <v/>
      </c>
      <c r="B532" t="str">
        <f>申込一覧表!AR110</f>
        <v/>
      </c>
      <c r="C532" t="str">
        <f>申込一覧表!AV110</f>
        <v/>
      </c>
      <c r="D532" t="str">
        <f>申込一覧表!AE110</f>
        <v/>
      </c>
      <c r="E532">
        <v>0</v>
      </c>
      <c r="F532">
        <v>5</v>
      </c>
      <c r="G532" t="str">
        <f>申込一覧表!BA110</f>
        <v>999:99.99</v>
      </c>
    </row>
    <row r="533" spans="1:7">
      <c r="A533" t="str">
        <f>IF(申込一覧表!O111="","",申込一覧表!AB111)</f>
        <v/>
      </c>
      <c r="B533" t="str">
        <f>申込一覧表!AR111</f>
        <v/>
      </c>
      <c r="C533" t="str">
        <f>申込一覧表!AV111</f>
        <v/>
      </c>
      <c r="D533" t="str">
        <f>申込一覧表!AE111</f>
        <v/>
      </c>
      <c r="E533">
        <v>0</v>
      </c>
      <c r="F533">
        <v>5</v>
      </c>
      <c r="G533" t="str">
        <f>申込一覧表!BA111</f>
        <v>999:99.99</v>
      </c>
    </row>
    <row r="534" spans="1:7">
      <c r="A534" t="str">
        <f>IF(申込一覧表!O112="","",申込一覧表!AB112)</f>
        <v/>
      </c>
      <c r="B534" t="str">
        <f>申込一覧表!AR112</f>
        <v/>
      </c>
      <c r="C534" t="str">
        <f>申込一覧表!AV112</f>
        <v/>
      </c>
      <c r="D534" t="str">
        <f>申込一覧表!AE112</f>
        <v/>
      </c>
      <c r="E534">
        <v>0</v>
      </c>
      <c r="F534">
        <v>5</v>
      </c>
      <c r="G534" t="str">
        <f>申込一覧表!BA112</f>
        <v>999:99.99</v>
      </c>
    </row>
    <row r="535" spans="1:7">
      <c r="A535" t="str">
        <f>IF(申込一覧表!O113="","",申込一覧表!AB113)</f>
        <v/>
      </c>
      <c r="B535" t="str">
        <f>申込一覧表!AR113</f>
        <v/>
      </c>
      <c r="C535" t="str">
        <f>申込一覧表!AV113</f>
        <v/>
      </c>
      <c r="D535" t="str">
        <f>申込一覧表!AE113</f>
        <v/>
      </c>
      <c r="E535">
        <v>0</v>
      </c>
      <c r="F535">
        <v>5</v>
      </c>
      <c r="G535" t="str">
        <f>申込一覧表!BA113</f>
        <v>999:99.99</v>
      </c>
    </row>
    <row r="536" spans="1:7">
      <c r="A536" t="str">
        <f>IF(申込一覧表!O114="","",申込一覧表!AB114)</f>
        <v/>
      </c>
      <c r="B536" t="str">
        <f>申込一覧表!AR114</f>
        <v/>
      </c>
      <c r="C536" t="str">
        <f>申込一覧表!AV114</f>
        <v/>
      </c>
      <c r="D536" t="str">
        <f>申込一覧表!AE114</f>
        <v/>
      </c>
      <c r="E536">
        <v>0</v>
      </c>
      <c r="F536">
        <v>5</v>
      </c>
      <c r="G536" t="str">
        <f>申込一覧表!BA114</f>
        <v>999:99.99</v>
      </c>
    </row>
    <row r="537" spans="1:7">
      <c r="A537" t="str">
        <f>IF(申込一覧表!O115="","",申込一覧表!AB115)</f>
        <v/>
      </c>
      <c r="B537" t="str">
        <f>申込一覧表!AR115</f>
        <v/>
      </c>
      <c r="C537" t="str">
        <f>申込一覧表!AV115</f>
        <v/>
      </c>
      <c r="D537" t="str">
        <f>申込一覧表!AE115</f>
        <v/>
      </c>
      <c r="E537">
        <v>0</v>
      </c>
      <c r="F537">
        <v>5</v>
      </c>
      <c r="G537" t="str">
        <f>申込一覧表!BA115</f>
        <v>999:99.99</v>
      </c>
    </row>
    <row r="538" spans="1:7">
      <c r="A538" t="str">
        <f>IF(申込一覧表!O116="","",申込一覧表!AB116)</f>
        <v/>
      </c>
      <c r="B538" t="str">
        <f>申込一覧表!AR116</f>
        <v/>
      </c>
      <c r="C538" t="str">
        <f>申込一覧表!AV116</f>
        <v/>
      </c>
      <c r="D538" t="str">
        <f>申込一覧表!AE116</f>
        <v/>
      </c>
      <c r="E538">
        <v>0</v>
      </c>
      <c r="F538">
        <v>5</v>
      </c>
      <c r="G538" t="str">
        <f>申込一覧表!BA116</f>
        <v>999:99.99</v>
      </c>
    </row>
    <row r="539" spans="1:7">
      <c r="A539" t="str">
        <f>IF(申込一覧表!O117="","",申込一覧表!AB117)</f>
        <v/>
      </c>
      <c r="B539" t="str">
        <f>申込一覧表!AR117</f>
        <v/>
      </c>
      <c r="C539" t="str">
        <f>申込一覧表!AV117</f>
        <v/>
      </c>
      <c r="D539" t="str">
        <f>申込一覧表!AE117</f>
        <v/>
      </c>
      <c r="E539">
        <v>0</v>
      </c>
      <c r="F539">
        <v>5</v>
      </c>
      <c r="G539" t="str">
        <f>申込一覧表!BA117</f>
        <v>999:99.99</v>
      </c>
    </row>
    <row r="540" spans="1:7">
      <c r="A540" t="str">
        <f>IF(申込一覧表!O118="","",申込一覧表!AB118)</f>
        <v/>
      </c>
      <c r="B540" t="str">
        <f>申込一覧表!AR118</f>
        <v/>
      </c>
      <c r="C540" t="str">
        <f>申込一覧表!AV118</f>
        <v/>
      </c>
      <c r="D540" t="str">
        <f>申込一覧表!AE118</f>
        <v/>
      </c>
      <c r="E540">
        <v>0</v>
      </c>
      <c r="F540">
        <v>5</v>
      </c>
      <c r="G540" t="str">
        <f>申込一覧表!BA118</f>
        <v>999:99.99</v>
      </c>
    </row>
    <row r="541" spans="1:7">
      <c r="A541" t="str">
        <f>IF(申込一覧表!O119="","",申込一覧表!AB119)</f>
        <v/>
      </c>
      <c r="B541" t="str">
        <f>申込一覧表!AR119</f>
        <v/>
      </c>
      <c r="C541" t="str">
        <f>申込一覧表!AV119</f>
        <v/>
      </c>
      <c r="D541" t="str">
        <f>申込一覧表!AE119</f>
        <v/>
      </c>
      <c r="E541">
        <v>0</v>
      </c>
      <c r="F541">
        <v>5</v>
      </c>
      <c r="G541" t="str">
        <f>申込一覧表!BA119</f>
        <v>999:99.99</v>
      </c>
    </row>
    <row r="542" spans="1:7">
      <c r="A542" t="str">
        <f>IF(申込一覧表!O120="","",申込一覧表!AB120)</f>
        <v/>
      </c>
      <c r="B542" t="str">
        <f>申込一覧表!AR120</f>
        <v/>
      </c>
      <c r="C542" t="str">
        <f>申込一覧表!AV120</f>
        <v/>
      </c>
      <c r="D542" t="str">
        <f>申込一覧表!AE120</f>
        <v/>
      </c>
      <c r="E542">
        <v>0</v>
      </c>
      <c r="F542">
        <v>5</v>
      </c>
      <c r="G542" t="str">
        <f>申込一覧表!BA120</f>
        <v>999:99.99</v>
      </c>
    </row>
    <row r="543" spans="1:7">
      <c r="A543" t="str">
        <f>IF(申込一覧表!O121="","",申込一覧表!AB121)</f>
        <v/>
      </c>
      <c r="B543" t="str">
        <f>申込一覧表!AR121</f>
        <v/>
      </c>
      <c r="C543" t="str">
        <f>申込一覧表!AV121</f>
        <v/>
      </c>
      <c r="D543" t="str">
        <f>申込一覧表!AE121</f>
        <v/>
      </c>
      <c r="E543">
        <v>0</v>
      </c>
      <c r="F543">
        <v>5</v>
      </c>
      <c r="G543" t="str">
        <f>申込一覧表!BA121</f>
        <v>999:99.99</v>
      </c>
    </row>
    <row r="544" spans="1:7">
      <c r="A544" t="str">
        <f>IF(申込一覧表!O122="","",申込一覧表!AB122)</f>
        <v/>
      </c>
      <c r="B544" t="str">
        <f>申込一覧表!AR122</f>
        <v/>
      </c>
      <c r="C544" t="str">
        <f>申込一覧表!AV122</f>
        <v/>
      </c>
      <c r="D544" t="str">
        <f>申込一覧表!AE122</f>
        <v/>
      </c>
      <c r="E544">
        <v>0</v>
      </c>
      <c r="F544">
        <v>5</v>
      </c>
      <c r="G544" t="str">
        <f>申込一覧表!BA122</f>
        <v>999:99.99</v>
      </c>
    </row>
    <row r="545" spans="1:7">
      <c r="A545" t="str">
        <f>IF(申込一覧表!O123="","",申込一覧表!AB123)</f>
        <v/>
      </c>
      <c r="B545" t="str">
        <f>申込一覧表!AR123</f>
        <v/>
      </c>
      <c r="C545" t="str">
        <f>申込一覧表!AV123</f>
        <v/>
      </c>
      <c r="D545" t="str">
        <f>申込一覧表!AE123</f>
        <v/>
      </c>
      <c r="E545">
        <v>0</v>
      </c>
      <c r="F545">
        <v>5</v>
      </c>
      <c r="G545" t="str">
        <f>申込一覧表!BA123</f>
        <v>999:99.99</v>
      </c>
    </row>
    <row r="546" spans="1:7">
      <c r="A546" t="str">
        <f>IF(申込一覧表!O124="","",申込一覧表!AB124)</f>
        <v/>
      </c>
      <c r="B546" t="str">
        <f>申込一覧表!AR124</f>
        <v/>
      </c>
      <c r="C546" t="str">
        <f>申込一覧表!AV124</f>
        <v/>
      </c>
      <c r="D546" t="str">
        <f>申込一覧表!AE124</f>
        <v/>
      </c>
      <c r="E546">
        <v>0</v>
      </c>
      <c r="F546">
        <v>5</v>
      </c>
      <c r="G546" t="str">
        <f>申込一覧表!BA124</f>
        <v>999:99.99</v>
      </c>
    </row>
    <row r="547" spans="1:7">
      <c r="A547" t="str">
        <f>IF(申込一覧表!O125="","",申込一覧表!AB125)</f>
        <v/>
      </c>
      <c r="B547" t="str">
        <f>申込一覧表!AR125</f>
        <v/>
      </c>
      <c r="C547" t="str">
        <f>申込一覧表!AV125</f>
        <v/>
      </c>
      <c r="D547" t="str">
        <f>申込一覧表!AE125</f>
        <v/>
      </c>
      <c r="E547">
        <v>0</v>
      </c>
      <c r="F547">
        <v>5</v>
      </c>
      <c r="G547" t="str">
        <f>申込一覧表!BA125</f>
        <v>999:99.99</v>
      </c>
    </row>
    <row r="548" spans="1:7">
      <c r="A548" t="str">
        <f>IF(申込一覧表!O126="","",申込一覧表!AB126)</f>
        <v/>
      </c>
      <c r="B548" t="str">
        <f>申込一覧表!AR126</f>
        <v/>
      </c>
      <c r="C548" t="str">
        <f>申込一覧表!AV126</f>
        <v/>
      </c>
      <c r="D548" t="str">
        <f>申込一覧表!AE126</f>
        <v/>
      </c>
      <c r="E548">
        <v>0</v>
      </c>
      <c r="F548">
        <v>5</v>
      </c>
      <c r="G548" t="str">
        <f>申込一覧表!BA126</f>
        <v>999:99.99</v>
      </c>
    </row>
    <row r="549" spans="1:7">
      <c r="A549" t="str">
        <f>IF(申込一覧表!O127="","",申込一覧表!AB127)</f>
        <v/>
      </c>
      <c r="B549" t="str">
        <f>申込一覧表!AR127</f>
        <v/>
      </c>
      <c r="C549" t="str">
        <f>申込一覧表!AV127</f>
        <v/>
      </c>
      <c r="D549" t="str">
        <f>申込一覧表!AE127</f>
        <v/>
      </c>
      <c r="E549">
        <v>0</v>
      </c>
      <c r="F549">
        <v>5</v>
      </c>
      <c r="G549" t="str">
        <f>申込一覧表!BA127</f>
        <v>999:99.99</v>
      </c>
    </row>
    <row r="550" spans="1:7">
      <c r="A550" t="str">
        <f>IF(申込一覧表!O128="","",申込一覧表!AB128)</f>
        <v/>
      </c>
      <c r="B550" t="str">
        <f>申込一覧表!AR128</f>
        <v/>
      </c>
      <c r="C550" t="str">
        <f>申込一覧表!AV128</f>
        <v/>
      </c>
      <c r="D550" t="str">
        <f>申込一覧表!AE128</f>
        <v/>
      </c>
      <c r="E550">
        <v>0</v>
      </c>
      <c r="F550">
        <v>5</v>
      </c>
      <c r="G550" t="str">
        <f>申込一覧表!BA128</f>
        <v>999:99.99</v>
      </c>
    </row>
    <row r="551" spans="1:7">
      <c r="A551" t="str">
        <f>IF(申込一覧表!O129="","",申込一覧表!AB129)</f>
        <v/>
      </c>
      <c r="B551" t="str">
        <f>申込一覧表!AR129</f>
        <v/>
      </c>
      <c r="C551" t="str">
        <f>申込一覧表!AV129</f>
        <v/>
      </c>
      <c r="D551" t="str">
        <f>申込一覧表!AE129</f>
        <v/>
      </c>
      <c r="E551">
        <v>0</v>
      </c>
      <c r="F551">
        <v>5</v>
      </c>
      <c r="G551" t="str">
        <f>申込一覧表!BA129</f>
        <v>999:99.99</v>
      </c>
    </row>
    <row r="552" spans="1:7">
      <c r="A552" t="str">
        <f>IF(申込一覧表!O130="","",申込一覧表!AB130)</f>
        <v/>
      </c>
      <c r="B552" t="str">
        <f>申込一覧表!AR130</f>
        <v/>
      </c>
      <c r="C552" t="str">
        <f>申込一覧表!AV130</f>
        <v/>
      </c>
      <c r="D552" t="str">
        <f>申込一覧表!AE130</f>
        <v/>
      </c>
      <c r="E552">
        <v>0</v>
      </c>
      <c r="F552">
        <v>5</v>
      </c>
      <c r="G552" t="str">
        <f>申込一覧表!BA130</f>
        <v>999:99.99</v>
      </c>
    </row>
    <row r="553" spans="1:7">
      <c r="A553" t="str">
        <f>IF(申込一覧表!O131="","",申込一覧表!AB131)</f>
        <v/>
      </c>
      <c r="B553" t="str">
        <f>申込一覧表!AR131</f>
        <v/>
      </c>
      <c r="C553" t="str">
        <f>申込一覧表!AV131</f>
        <v/>
      </c>
      <c r="D553" t="str">
        <f>申込一覧表!AE131</f>
        <v/>
      </c>
      <c r="E553">
        <v>0</v>
      </c>
      <c r="F553">
        <v>5</v>
      </c>
      <c r="G553" t="str">
        <f>申込一覧表!BA131</f>
        <v>999:99.99</v>
      </c>
    </row>
    <row r="554" spans="1:7">
      <c r="A554" t="str">
        <f>IF(申込一覧表!O132="","",申込一覧表!AB132)</f>
        <v/>
      </c>
      <c r="B554" t="str">
        <f>申込一覧表!AR132</f>
        <v/>
      </c>
      <c r="C554" t="str">
        <f>申込一覧表!AV132</f>
        <v/>
      </c>
      <c r="D554" t="str">
        <f>申込一覧表!AE132</f>
        <v/>
      </c>
      <c r="E554">
        <v>0</v>
      </c>
      <c r="F554">
        <v>5</v>
      </c>
      <c r="G554" t="str">
        <f>申込一覧表!BA132</f>
        <v>999:99.99</v>
      </c>
    </row>
    <row r="555" spans="1:7">
      <c r="A555" t="str">
        <f>IF(申込一覧表!O133="","",申込一覧表!AB133)</f>
        <v/>
      </c>
      <c r="B555" t="str">
        <f>申込一覧表!AR133</f>
        <v/>
      </c>
      <c r="C555" t="str">
        <f>申込一覧表!AV133</f>
        <v/>
      </c>
      <c r="D555" t="str">
        <f>申込一覧表!AE133</f>
        <v/>
      </c>
      <c r="E555">
        <v>0</v>
      </c>
      <c r="F555">
        <v>5</v>
      </c>
      <c r="G555" t="str">
        <f>申込一覧表!BA133</f>
        <v>999:99.99</v>
      </c>
    </row>
    <row r="556" spans="1:7">
      <c r="A556" t="str">
        <f>IF(申込一覧表!O134="","",申込一覧表!AB134)</f>
        <v/>
      </c>
      <c r="B556" t="str">
        <f>申込一覧表!AR134</f>
        <v/>
      </c>
      <c r="C556" t="str">
        <f>申込一覧表!AV134</f>
        <v/>
      </c>
      <c r="D556" t="str">
        <f>申込一覧表!AE134</f>
        <v/>
      </c>
      <c r="E556">
        <v>0</v>
      </c>
      <c r="F556">
        <v>5</v>
      </c>
      <c r="G556" t="str">
        <f>申込一覧表!BA134</f>
        <v>999:99.99</v>
      </c>
    </row>
    <row r="557" spans="1:7">
      <c r="A557" t="str">
        <f>IF(申込一覧表!O135="","",申込一覧表!AB135)</f>
        <v/>
      </c>
      <c r="B557" t="str">
        <f>申込一覧表!AR135</f>
        <v/>
      </c>
      <c r="C557" t="str">
        <f>申込一覧表!AV135</f>
        <v/>
      </c>
      <c r="D557" t="str">
        <f>申込一覧表!AE135</f>
        <v/>
      </c>
      <c r="E557">
        <v>0</v>
      </c>
      <c r="F557">
        <v>5</v>
      </c>
      <c r="G557" t="str">
        <f>申込一覧表!BA135</f>
        <v>999:99.99</v>
      </c>
    </row>
    <row r="558" spans="1:7">
      <c r="A558" t="str">
        <f>IF(申込一覧表!O136="","",申込一覧表!AB136)</f>
        <v/>
      </c>
      <c r="B558" t="str">
        <f>申込一覧表!AR136</f>
        <v/>
      </c>
      <c r="C558" t="str">
        <f>申込一覧表!AV136</f>
        <v/>
      </c>
      <c r="D558" t="str">
        <f>申込一覧表!AE136</f>
        <v/>
      </c>
      <c r="E558">
        <v>0</v>
      </c>
      <c r="F558">
        <v>5</v>
      </c>
      <c r="G558" t="str">
        <f>申込一覧表!BA136</f>
        <v>999:99.99</v>
      </c>
    </row>
    <row r="559" spans="1:7">
      <c r="A559" t="str">
        <f>IF(申込一覧表!O137="","",申込一覧表!AB137)</f>
        <v/>
      </c>
      <c r="B559" t="str">
        <f>申込一覧表!AR137</f>
        <v/>
      </c>
      <c r="C559" t="str">
        <f>申込一覧表!AV137</f>
        <v/>
      </c>
      <c r="D559" t="str">
        <f>申込一覧表!AE137</f>
        <v/>
      </c>
      <c r="E559">
        <v>0</v>
      </c>
      <c r="F559">
        <v>5</v>
      </c>
      <c r="G559" t="str">
        <f>申込一覧表!BA137</f>
        <v>999:99.99</v>
      </c>
    </row>
    <row r="560" spans="1:7">
      <c r="A560" t="str">
        <f>IF(申込一覧表!O138="","",申込一覧表!AB138)</f>
        <v/>
      </c>
      <c r="B560" t="str">
        <f>申込一覧表!AR138</f>
        <v/>
      </c>
      <c r="C560" t="str">
        <f>申込一覧表!AV138</f>
        <v/>
      </c>
      <c r="D560" t="str">
        <f>申込一覧表!AE138</f>
        <v/>
      </c>
      <c r="E560">
        <v>0</v>
      </c>
      <c r="F560">
        <v>5</v>
      </c>
      <c r="G560" t="str">
        <f>申込一覧表!BA138</f>
        <v>999:99.99</v>
      </c>
    </row>
    <row r="561" spans="1:7">
      <c r="A561" t="str">
        <f>IF(申込一覧表!O139="","",申込一覧表!AB139)</f>
        <v/>
      </c>
      <c r="B561" t="str">
        <f>申込一覧表!AR139</f>
        <v/>
      </c>
      <c r="C561" t="str">
        <f>申込一覧表!AV139</f>
        <v/>
      </c>
      <c r="D561" t="str">
        <f>申込一覧表!AE139</f>
        <v/>
      </c>
      <c r="E561">
        <v>0</v>
      </c>
      <c r="F561">
        <v>5</v>
      </c>
      <c r="G561" t="str">
        <f>申込一覧表!BA139</f>
        <v>999:99.99</v>
      </c>
    </row>
    <row r="562" spans="1:7">
      <c r="A562" t="str">
        <f>IF(申込一覧表!O140="","",申込一覧表!AB140)</f>
        <v/>
      </c>
      <c r="B562" t="str">
        <f>申込一覧表!AR140</f>
        <v/>
      </c>
      <c r="C562" t="str">
        <f>申込一覧表!AV140</f>
        <v/>
      </c>
      <c r="D562" t="str">
        <f>申込一覧表!AE140</f>
        <v/>
      </c>
      <c r="E562">
        <v>0</v>
      </c>
      <c r="F562">
        <v>5</v>
      </c>
      <c r="G562" t="str">
        <f>申込一覧表!BA140</f>
        <v>999:99.99</v>
      </c>
    </row>
    <row r="563" spans="1:7">
      <c r="A563" t="str">
        <f>IF(申込一覧表!O141="","",申込一覧表!AB141)</f>
        <v/>
      </c>
      <c r="B563" t="str">
        <f>申込一覧表!AR141</f>
        <v/>
      </c>
      <c r="C563" t="str">
        <f>申込一覧表!AV141</f>
        <v/>
      </c>
      <c r="D563" t="str">
        <f>申込一覧表!AE141</f>
        <v/>
      </c>
      <c r="E563">
        <v>0</v>
      </c>
      <c r="F563">
        <v>5</v>
      </c>
      <c r="G563" t="str">
        <f>申込一覧表!BA141</f>
        <v>999:99.99</v>
      </c>
    </row>
    <row r="564" spans="1:7">
      <c r="A564" t="str">
        <f>IF(申込一覧表!O142="","",申込一覧表!AB142)</f>
        <v/>
      </c>
      <c r="B564" t="str">
        <f>申込一覧表!AR142</f>
        <v/>
      </c>
      <c r="C564" t="str">
        <f>申込一覧表!AV142</f>
        <v/>
      </c>
      <c r="D564" t="str">
        <f>申込一覧表!AE142</f>
        <v/>
      </c>
      <c r="E564">
        <v>0</v>
      </c>
      <c r="F564">
        <v>5</v>
      </c>
      <c r="G564" t="str">
        <f>申込一覧表!BA142</f>
        <v>999:99.99</v>
      </c>
    </row>
    <row r="565" spans="1:7">
      <c r="A565" t="str">
        <f>IF(申込一覧表!O143="","",申込一覧表!AB143)</f>
        <v/>
      </c>
      <c r="B565" t="str">
        <f>申込一覧表!AR143</f>
        <v/>
      </c>
      <c r="C565" t="str">
        <f>申込一覧表!AV143</f>
        <v/>
      </c>
      <c r="D565" t="str">
        <f>申込一覧表!AE143</f>
        <v/>
      </c>
      <c r="E565">
        <v>0</v>
      </c>
      <c r="F565">
        <v>5</v>
      </c>
      <c r="G565" t="str">
        <f>申込一覧表!BA143</f>
        <v>999:99.99</v>
      </c>
    </row>
    <row r="566" spans="1:7">
      <c r="A566" t="str">
        <f>IF(申込一覧表!O144="","",申込一覧表!AB144)</f>
        <v/>
      </c>
      <c r="B566" t="str">
        <f>申込一覧表!AR144</f>
        <v/>
      </c>
      <c r="C566" t="str">
        <f>申込一覧表!AV144</f>
        <v/>
      </c>
      <c r="D566" t="str">
        <f>申込一覧表!AE144</f>
        <v/>
      </c>
      <c r="E566">
        <v>0</v>
      </c>
      <c r="F566">
        <v>5</v>
      </c>
      <c r="G566" t="str">
        <f>申込一覧表!BA144</f>
        <v>999:99.99</v>
      </c>
    </row>
    <row r="567" spans="1:7">
      <c r="A567" t="str">
        <f>IF(申込一覧表!O145="","",申込一覧表!AB145)</f>
        <v/>
      </c>
      <c r="B567" t="str">
        <f>申込一覧表!AR145</f>
        <v/>
      </c>
      <c r="C567" t="str">
        <f>申込一覧表!AV145</f>
        <v/>
      </c>
      <c r="D567" t="str">
        <f>申込一覧表!AE145</f>
        <v/>
      </c>
      <c r="E567">
        <v>0</v>
      </c>
      <c r="F567">
        <v>5</v>
      </c>
      <c r="G567" t="str">
        <f>申込一覧表!BA145</f>
        <v>999:99.99</v>
      </c>
    </row>
    <row r="568" spans="1:7">
      <c r="A568" t="str">
        <f>IF(申込一覧表!O146="","",申込一覧表!AB146)</f>
        <v/>
      </c>
      <c r="B568" t="str">
        <f>申込一覧表!AR146</f>
        <v/>
      </c>
      <c r="C568" t="str">
        <f>申込一覧表!AV146</f>
        <v/>
      </c>
      <c r="D568" t="str">
        <f>申込一覧表!AE146</f>
        <v/>
      </c>
      <c r="E568">
        <v>0</v>
      </c>
      <c r="F568">
        <v>5</v>
      </c>
      <c r="G568" t="str">
        <f>申込一覧表!BA146</f>
        <v>999:99.99</v>
      </c>
    </row>
    <row r="569" spans="1:7">
      <c r="A569" s="47" t="str">
        <f>IF(申込一覧表!O147="","",申込一覧表!AB147)</f>
        <v/>
      </c>
      <c r="B569" s="47" t="str">
        <f>申込一覧表!AR147</f>
        <v/>
      </c>
      <c r="C569" s="47" t="str">
        <f>申込一覧表!AV147</f>
        <v/>
      </c>
      <c r="D569" s="47" t="str">
        <f>申込一覧表!AE147</f>
        <v/>
      </c>
      <c r="E569" s="47">
        <v>0</v>
      </c>
      <c r="F569" s="47">
        <v>5</v>
      </c>
      <c r="G569" s="47" t="str">
        <f>申込一覧表!BA147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申込一覧表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総務 JMSA</cp:lastModifiedBy>
  <cp:lastPrinted>2025-08-21T05:47:37Z</cp:lastPrinted>
  <dcterms:created xsi:type="dcterms:W3CDTF">2003-04-18T11:12:20Z</dcterms:created>
  <dcterms:modified xsi:type="dcterms:W3CDTF">2025-08-28T07:05:13Z</dcterms:modified>
</cp:coreProperties>
</file>